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47" i="5" l="1"/>
  <c r="E46" i="5"/>
  <c r="E45" i="5"/>
  <c r="E44" i="5"/>
  <c r="E18" i="5" l="1"/>
  <c r="E17" i="5"/>
  <c r="E16" i="5"/>
  <c r="E15" i="5"/>
  <c r="E14" i="5"/>
  <c r="E13" i="5"/>
  <c r="E12" i="5"/>
  <c r="L12" i="18"/>
  <c r="K12" i="18"/>
  <c r="L11" i="18"/>
  <c r="K11" i="18"/>
  <c r="L10" i="18"/>
  <c r="K10" i="18"/>
  <c r="H12" i="18"/>
  <c r="H11" i="18"/>
  <c r="H10" i="18"/>
  <c r="B51" i="18"/>
  <c r="C51" i="18"/>
  <c r="D51" i="18"/>
  <c r="E51" i="18"/>
  <c r="M11" i="18" l="1"/>
  <c r="M10" i="18"/>
  <c r="M12" i="18"/>
  <c r="E24" i="5"/>
  <c r="E23" i="5"/>
  <c r="L28" i="18"/>
  <c r="K28" i="18"/>
  <c r="L27" i="18"/>
  <c r="K27" i="18"/>
  <c r="H28" i="18"/>
  <c r="H27" i="18"/>
  <c r="M27" i="18" l="1"/>
  <c r="M28" i="18"/>
  <c r="E16" i="1"/>
  <c r="E31" i="5" l="1"/>
  <c r="H17" i="18"/>
  <c r="K17" i="18"/>
  <c r="L17" i="18"/>
  <c r="M17" i="18" l="1"/>
  <c r="E22" i="5" l="1"/>
  <c r="L20" i="18"/>
  <c r="K20" i="18"/>
  <c r="H20" i="18"/>
  <c r="M20" i="18" l="1"/>
  <c r="L19" i="18"/>
  <c r="K19" i="18"/>
  <c r="H19" i="18"/>
  <c r="F51" i="18"/>
  <c r="M19" i="18" l="1"/>
  <c r="E19" i="5"/>
  <c r="E20" i="5" l="1"/>
  <c r="E21" i="5"/>
  <c r="E25" i="5"/>
  <c r="E26" i="5"/>
  <c r="E27" i="5"/>
  <c r="E28" i="5"/>
  <c r="E29" i="5"/>
  <c r="E30" i="5"/>
  <c r="K18" i="18"/>
  <c r="L18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9" i="18"/>
  <c r="L29" i="18"/>
  <c r="K30" i="18"/>
  <c r="L30" i="18"/>
  <c r="K31" i="18"/>
  <c r="L31" i="18"/>
  <c r="K32" i="18"/>
  <c r="L32" i="18"/>
  <c r="K33" i="18"/>
  <c r="L33" i="18"/>
  <c r="K34" i="18"/>
  <c r="L34" i="18"/>
  <c r="K35" i="18"/>
  <c r="L35" i="18"/>
  <c r="H18" i="18"/>
  <c r="H21" i="18"/>
  <c r="H22" i="18"/>
  <c r="H23" i="18"/>
  <c r="H24" i="18"/>
  <c r="H25" i="18"/>
  <c r="H26" i="18"/>
  <c r="H29" i="18"/>
  <c r="H30" i="18"/>
  <c r="H31" i="18"/>
  <c r="H32" i="18"/>
  <c r="H33" i="18"/>
  <c r="H34" i="18"/>
  <c r="H35" i="18"/>
  <c r="B51" i="5"/>
  <c r="C51" i="5"/>
  <c r="D51" i="5"/>
  <c r="K37" i="18"/>
  <c r="L37" i="18"/>
  <c r="K38" i="18"/>
  <c r="L38" i="18"/>
  <c r="K39" i="18"/>
  <c r="L39" i="18"/>
  <c r="K40" i="18"/>
  <c r="L40" i="18"/>
  <c r="K41" i="18"/>
  <c r="L41" i="18"/>
  <c r="H37" i="18"/>
  <c r="H38" i="18"/>
  <c r="H39" i="18"/>
  <c r="H40" i="18"/>
  <c r="H41" i="18"/>
  <c r="H42" i="18"/>
  <c r="M34" i="18" l="1"/>
  <c r="M32" i="18"/>
  <c r="M30" i="18"/>
  <c r="M26" i="18"/>
  <c r="M24" i="18"/>
  <c r="M22" i="18"/>
  <c r="M18" i="18"/>
  <c r="M33" i="18"/>
  <c r="M29" i="18"/>
  <c r="M25" i="18"/>
  <c r="M21" i="18"/>
  <c r="M35" i="18"/>
  <c r="M31" i="18"/>
  <c r="M23" i="18"/>
  <c r="M37" i="18"/>
  <c r="M40" i="18"/>
  <c r="M38" i="18"/>
  <c r="M39" i="18"/>
  <c r="M41" i="18"/>
  <c r="E34" i="5" l="1"/>
  <c r="H50" i="18" l="1"/>
  <c r="H49" i="18"/>
  <c r="H48" i="18"/>
  <c r="H47" i="18"/>
  <c r="H46" i="18"/>
  <c r="H45" i="18"/>
  <c r="H44" i="18"/>
  <c r="H43" i="18"/>
  <c r="H36" i="18"/>
  <c r="H16" i="18"/>
  <c r="H15" i="18"/>
  <c r="H14" i="18"/>
  <c r="H13" i="18"/>
  <c r="H9" i="18"/>
  <c r="H8" i="18"/>
  <c r="E35" i="5"/>
  <c r="E36" i="5"/>
  <c r="K36" i="18"/>
  <c r="L36" i="18"/>
  <c r="K42" i="18"/>
  <c r="L42" i="18"/>
  <c r="M42" i="18" l="1"/>
  <c r="M36" i="18"/>
  <c r="E39" i="5" l="1"/>
  <c r="E42" i="5" l="1"/>
  <c r="E41" i="5"/>
  <c r="E40" i="5"/>
  <c r="E37" i="5" l="1"/>
  <c r="E10" i="5" l="1"/>
  <c r="L50" i="18" l="1"/>
  <c r="K50" i="18"/>
  <c r="L49" i="18"/>
  <c r="K49" i="18"/>
  <c r="L48" i="18"/>
  <c r="K48" i="18"/>
  <c r="L47" i="18"/>
  <c r="K47" i="18"/>
  <c r="L46" i="18"/>
  <c r="K46" i="18"/>
  <c r="L45" i="18"/>
  <c r="K45" i="18"/>
  <c r="L44" i="18"/>
  <c r="K44" i="18"/>
  <c r="L43" i="18"/>
  <c r="K43" i="18"/>
  <c r="L16" i="18"/>
  <c r="K16" i="18"/>
  <c r="L15" i="18"/>
  <c r="K15" i="18"/>
  <c r="L14" i="18"/>
  <c r="K14" i="18"/>
  <c r="L13" i="18"/>
  <c r="K13" i="18"/>
  <c r="L9" i="18"/>
  <c r="K9" i="18"/>
  <c r="L8" i="18"/>
  <c r="K8" i="18"/>
  <c r="E50" i="5" l="1"/>
  <c r="M9" i="18" l="1"/>
  <c r="E33" i="5" l="1"/>
  <c r="M16" i="18" l="1"/>
  <c r="M13" i="18"/>
  <c r="M44" i="18"/>
  <c r="M46" i="18"/>
  <c r="M50" i="18"/>
  <c r="M43" i="18"/>
  <c r="M47" i="18"/>
  <c r="M14" i="18"/>
  <c r="M48" i="18"/>
  <c r="M15" i="18"/>
  <c r="M45" i="18"/>
  <c r="M49" i="18"/>
  <c r="L51" i="18"/>
  <c r="M8" i="18"/>
  <c r="K51" i="18"/>
  <c r="M51" i="18" l="1"/>
  <c r="N12" i="18" l="1"/>
  <c r="N10" i="18"/>
  <c r="N11" i="18"/>
  <c r="N27" i="18"/>
  <c r="N28" i="18"/>
  <c r="N20" i="18"/>
  <c r="N17" i="18"/>
  <c r="N19" i="18"/>
  <c r="N30" i="18"/>
  <c r="N18" i="18"/>
  <c r="N29" i="18"/>
  <c r="N26" i="18"/>
  <c r="N35" i="18"/>
  <c r="N25" i="18"/>
  <c r="N34" i="18"/>
  <c r="N24" i="18"/>
  <c r="N33" i="18"/>
  <c r="N23" i="18"/>
  <c r="N32" i="18"/>
  <c r="N22" i="18"/>
  <c r="N31" i="18"/>
  <c r="N21" i="18"/>
  <c r="N37" i="18"/>
  <c r="N38" i="18"/>
  <c r="N39" i="18"/>
  <c r="N40" i="18"/>
  <c r="N41" i="18"/>
  <c r="N36" i="18"/>
  <c r="N42" i="18"/>
  <c r="N9" i="18"/>
  <c r="N8" i="18"/>
  <c r="N50" i="18"/>
  <c r="N13" i="18"/>
  <c r="N15" i="18"/>
  <c r="N44" i="18"/>
  <c r="N45" i="18"/>
  <c r="N16" i="18"/>
  <c r="N43" i="18"/>
  <c r="N48" i="18"/>
  <c r="N49" i="18"/>
  <c r="N46" i="18"/>
  <c r="N47" i="18"/>
  <c r="N14" i="18"/>
  <c r="E32" i="5"/>
  <c r="E11" i="5"/>
  <c r="N51" i="18" l="1"/>
  <c r="E8" i="5"/>
  <c r="E9" i="5"/>
  <c r="E38" i="5"/>
  <c r="E43" i="5"/>
  <c r="E48" i="5"/>
  <c r="E49" i="5"/>
  <c r="A54" i="5" l="1"/>
  <c r="G51" i="18" l="1"/>
  <c r="H51" i="18" l="1"/>
  <c r="I12" i="18" l="1"/>
  <c r="I10" i="18"/>
  <c r="I11" i="18"/>
  <c r="I27" i="18"/>
  <c r="I28" i="18"/>
  <c r="I20" i="18"/>
  <c r="I17" i="18"/>
  <c r="I19" i="18"/>
  <c r="I18" i="18"/>
  <c r="I22" i="18"/>
  <c r="I24" i="18"/>
  <c r="I26" i="18"/>
  <c r="I30" i="18"/>
  <c r="I32" i="18"/>
  <c r="I34" i="18"/>
  <c r="I21" i="18"/>
  <c r="I23" i="18"/>
  <c r="I25" i="18"/>
  <c r="I29" i="18"/>
  <c r="I31" i="18"/>
  <c r="I33" i="18"/>
  <c r="I35" i="18"/>
  <c r="I38" i="18"/>
  <c r="I40" i="18"/>
  <c r="I42" i="18"/>
  <c r="I37" i="18"/>
  <c r="I39" i="18"/>
  <c r="I41" i="18"/>
  <c r="I36" i="18"/>
  <c r="I9" i="18"/>
  <c r="I48" i="18"/>
  <c r="I50" i="18"/>
  <c r="I47" i="18"/>
  <c r="I49" i="18"/>
  <c r="I46" i="18"/>
  <c r="I15" i="18"/>
  <c r="I16" i="18"/>
  <c r="I43" i="18"/>
  <c r="I14" i="18"/>
  <c r="I44" i="18"/>
  <c r="I8" i="18"/>
  <c r="I13" i="18"/>
  <c r="I45" i="18"/>
  <c r="I51" i="18" l="1"/>
  <c r="J27" i="1" l="1"/>
  <c r="E51" i="5" l="1"/>
  <c r="F46" i="5" l="1"/>
  <c r="F47" i="5"/>
  <c r="F44" i="5"/>
  <c r="F45" i="5"/>
  <c r="F24" i="5"/>
  <c r="F14" i="5"/>
  <c r="F16" i="5"/>
  <c r="F18" i="5"/>
  <c r="F13" i="5"/>
  <c r="F15" i="5"/>
  <c r="F17" i="5"/>
  <c r="F12" i="5"/>
  <c r="F31" i="5"/>
  <c r="F23" i="5"/>
  <c r="F19" i="5"/>
  <c r="F22" i="5"/>
  <c r="F34" i="5"/>
  <c r="F21" i="5"/>
  <c r="F26" i="5"/>
  <c r="F28" i="5"/>
  <c r="F30" i="5"/>
  <c r="F29" i="5"/>
  <c r="F25" i="5"/>
  <c r="F20" i="5"/>
  <c r="F27" i="5"/>
  <c r="F39" i="5"/>
  <c r="F36" i="5"/>
  <c r="F35" i="5"/>
  <c r="F40" i="5"/>
  <c r="F42" i="5"/>
  <c r="F41" i="5"/>
  <c r="F49" i="5"/>
  <c r="F38" i="5"/>
  <c r="F43" i="5"/>
  <c r="F32" i="5"/>
  <c r="F37" i="5"/>
  <c r="F8" i="5"/>
  <c r="F11" i="5"/>
  <c r="F48" i="5"/>
  <c r="F9" i="5"/>
  <c r="F33" i="5"/>
  <c r="F50" i="5"/>
  <c r="F10" i="5"/>
  <c r="F51" i="5" l="1"/>
</calcChain>
</file>

<file path=xl/sharedStrings.xml><?xml version="1.0" encoding="utf-8"?>
<sst xmlns="http://schemas.openxmlformats.org/spreadsheetml/2006/main" count="315" uniqueCount="100">
  <si>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</si>
  <si>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</si>
  <si>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</si>
  <si>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</si>
  <si>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</si>
  <si>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</si>
  <si>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</si>
  <si>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</si>
  <si>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</si>
  <si>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</si>
  <si>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</si>
  <si>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</si>
  <si>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</si>
  <si>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</si>
  <si>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</si>
  <si>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</si>
  <si>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</si>
  <si>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</si>
  <si>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</si>
  <si>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</si>
  <si>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</si>
  <si>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</si>
  <si>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</si>
  <si>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</si>
  <si>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</si>
  <si>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</si>
  <si>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</si>
  <si>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</si>
  <si>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</si>
  <si>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</si>
  <si>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</si>
  <si>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</si>
  <si>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</si>
  <si>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</si>
  <si>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</si>
  <si>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</si>
  <si>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</si>
  <si>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</si>
  <si>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</si>
  <si>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</si>
  <si>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</si>
  <si>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</si>
  <si>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</si>
  <si>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</si>
  <si>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</si>
  <si>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</si>
  <si>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</si>
  <si>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</si>
  <si>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</si>
  <si>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</si>
  <si>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</si>
  <si>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</si>
  <si>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</si>
  <si>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</si>
  <si>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</si>
  <si>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LESÃO CORPORAL DOLOSA</t>
  </si>
  <si>
    <t>AMEAÇA</t>
  </si>
  <si>
    <t>DESCUMPRIMENTO DE MEDIDA JUDICIAL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</si>
  <si>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</si>
  <si>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</si>
  <si>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</si>
  <si>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</si>
  <si>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</si>
  <si>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LATROCÍNIO - ROUBO QUALIFICADO PELO RESULTADO MORTE TENTADO</t>
  </si>
  <si>
    <t>HOMICÍDIO DOLOSO</t>
  </si>
  <si>
    <t>OUTROS</t>
  </si>
  <si>
    <t>EXTORSÃO</t>
  </si>
  <si>
    <t>ROUBO SIMPLES TENTADO</t>
  </si>
  <si>
    <t>HOMICÍDIO DOLOSO TENTADO</t>
  </si>
  <si>
    <t>DESACATO</t>
  </si>
  <si>
    <t>SEQUESTRO OU CARCERE PRIVADO</t>
  </si>
  <si>
    <t>FURTO QUALIFICADO TENTADO</t>
  </si>
  <si>
    <t>LESÃO CORPORAL DOLOSA QUALIFICADA</t>
  </si>
  <si>
    <t>ESTUPRO QUALIFICADO</t>
  </si>
  <si>
    <t>DANO QUALIFICADO</t>
  </si>
  <si>
    <t>DANO</t>
  </si>
  <si>
    <t>FURTO SIMPLES TENTADO</t>
  </si>
  <si>
    <t>HOMICÍDIO DOLOSO PRIVILEGIADO</t>
  </si>
  <si>
    <t>PORTE OU USO DE DROGAS</t>
  </si>
  <si>
    <t>RIXA QUALIFICADA</t>
  </si>
  <si>
    <t>DESTRUIÇÃO, SUBTRAÇÃO OU OCULTAÇÃO DE CADÁVER</t>
  </si>
  <si>
    <t>DIRIGIR SEM HABILITAÇÃO</t>
  </si>
  <si>
    <t>RECEPTAÇÃO QUALIFICADA</t>
  </si>
  <si>
    <t>VIOLAÇÃO DE DOMICÍLIO QUALIFICADA</t>
  </si>
  <si>
    <t>ASSOCIAÇÃO CRIMINOSA</t>
  </si>
  <si>
    <t>ESTELIONATO E OUTRAS FRAUDES</t>
  </si>
  <si>
    <t>DESOBEDIÊNCIA</t>
  </si>
  <si>
    <t>HOMICÍDIO DOLOSO PRIVILEGIADO TENTADO</t>
  </si>
  <si>
    <t>06.03.2020</t>
  </si>
  <si>
    <t>13.03.2020</t>
  </si>
  <si>
    <t>INCÊNDIO</t>
  </si>
  <si>
    <t>-</t>
  </si>
  <si>
    <t>20.03.2020</t>
  </si>
  <si>
    <t>BOLETIM ESTATÍSTICO SEMANAL - Posição 27.03.2020</t>
  </si>
  <si>
    <t>27.03.2020</t>
  </si>
  <si>
    <t>ADOLESCENTES POR REGIÃO DE MORADIA E DE CUMPRIMENTO - Posição 27.03.2020</t>
  </si>
  <si>
    <t>Posição: 27.03.2020</t>
  </si>
  <si>
    <t>ATOS INFRACIONAIS POR ARTIGO DO ECA - POSIÇÃO EM 27.03.2020</t>
  </si>
  <si>
    <t>POSIÇÃO:- CORTE AIO 27.03.2020</t>
  </si>
  <si>
    <t>ATOS INFRACIONAIS POR FAIXA ETÁRIA - POSIÇÃO EM 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</si>
</sst>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0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1" customForma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1" customFormat="1" ht="18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s="1" customFormat="1" ht="15.75">
      <c r="A4" s="80" t="s">
        <v>93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1" t="s">
        <v>1</v>
      </c>
      <c r="B6" s="83" t="s">
        <v>2</v>
      </c>
      <c r="C6" s="83"/>
      <c r="D6" s="83"/>
      <c r="E6" s="84"/>
      <c r="F6" s="3"/>
      <c r="G6" s="85" t="s">
        <v>33</v>
      </c>
      <c r="H6" s="86"/>
      <c r="I6" s="86"/>
      <c r="J6" s="86"/>
      <c r="K6" s="87"/>
    </row>
    <row r="7" spans="1:11" ht="23.25" customHeight="1">
      <c r="A7" s="82"/>
      <c r="B7" s="8" t="s">
        <v>88</v>
      </c>
      <c r="C7" s="8" t="s">
        <v>89</v>
      </c>
      <c r="D7" s="8" t="s">
        <v>92</v>
      </c>
      <c r="E7" s="76" t="s">
        <v>94</v>
      </c>
      <c r="F7" s="3"/>
      <c r="G7" s="9" t="s">
        <v>16</v>
      </c>
      <c r="H7" s="43" t="s">
        <v>88</v>
      </c>
      <c r="I7" s="43" t="s">
        <v>89</v>
      </c>
      <c r="J7" s="8" t="s">
        <v>92</v>
      </c>
      <c r="K7" s="76" t="s">
        <v>94</v>
      </c>
    </row>
    <row r="8" spans="1:11" ht="15.75" customHeight="1">
      <c r="A8" s="10"/>
      <c r="B8" s="19"/>
      <c r="C8" s="74"/>
      <c r="D8" s="74"/>
      <c r="E8" s="45"/>
      <c r="F8" s="3"/>
      <c r="G8" s="15" t="s">
        <v>18</v>
      </c>
      <c r="H8" s="19">
        <v>387</v>
      </c>
      <c r="I8" s="19">
        <v>380</v>
      </c>
      <c r="J8" s="19">
        <v>351</v>
      </c>
      <c r="K8" s="48">
        <v>309</v>
      </c>
    </row>
    <row r="9" spans="1:11" ht="18.75" customHeight="1">
      <c r="A9" s="11" t="s">
        <v>3</v>
      </c>
      <c r="B9" s="12">
        <v>47</v>
      </c>
      <c r="C9" s="13">
        <v>44</v>
      </c>
      <c r="D9" s="13">
        <v>45</v>
      </c>
      <c r="E9" s="46">
        <v>74</v>
      </c>
      <c r="F9" s="3"/>
      <c r="G9" s="16" t="s">
        <v>19</v>
      </c>
      <c r="H9" s="17">
        <v>4943</v>
      </c>
      <c r="I9" s="17">
        <v>4943</v>
      </c>
      <c r="J9" s="17">
        <v>4689</v>
      </c>
      <c r="K9" s="49">
        <v>4072</v>
      </c>
    </row>
    <row r="10" spans="1:11" ht="15.75" customHeight="1" thickBot="1">
      <c r="A10" s="11" t="s">
        <v>4</v>
      </c>
      <c r="B10" s="12">
        <v>1026</v>
      </c>
      <c r="C10" s="13">
        <v>988</v>
      </c>
      <c r="D10" s="13">
        <v>793</v>
      </c>
      <c r="E10" s="46">
        <v>479</v>
      </c>
      <c r="F10" s="3"/>
      <c r="G10" s="39" t="s">
        <v>24</v>
      </c>
      <c r="H10" s="40">
        <v>1675</v>
      </c>
      <c r="I10" s="40">
        <v>1692</v>
      </c>
      <c r="J10" s="40">
        <v>1654</v>
      </c>
      <c r="K10" s="51">
        <v>1524</v>
      </c>
    </row>
    <row r="11" spans="1:11" ht="18" customHeight="1" thickTop="1" thickBot="1">
      <c r="A11" s="11" t="s">
        <v>5</v>
      </c>
      <c r="B11" s="12">
        <v>5485</v>
      </c>
      <c r="C11" s="13">
        <v>5515</v>
      </c>
      <c r="D11" s="13">
        <v>5430</v>
      </c>
      <c r="E11" s="46">
        <v>4971</v>
      </c>
      <c r="F11" s="3"/>
      <c r="G11" s="41"/>
      <c r="H11" s="41"/>
      <c r="I11" s="41"/>
      <c r="J11" s="41"/>
      <c r="K11" s="42"/>
    </row>
    <row r="12" spans="1:11" ht="15" customHeight="1" thickTop="1">
      <c r="A12" s="11" t="s">
        <v>6</v>
      </c>
      <c r="B12" s="12">
        <v>148</v>
      </c>
      <c r="C12" s="13">
        <v>169</v>
      </c>
      <c r="D12" s="13">
        <v>138</v>
      </c>
      <c r="E12" s="46">
        <v>105</v>
      </c>
      <c r="F12" s="3"/>
      <c r="G12" s="88" t="s">
        <v>32</v>
      </c>
      <c r="H12" s="89"/>
      <c r="I12" s="89"/>
      <c r="J12" s="89"/>
      <c r="K12" s="90"/>
    </row>
    <row r="13" spans="1:11" ht="15.75" customHeight="1">
      <c r="A13" s="11" t="s">
        <v>8</v>
      </c>
      <c r="B13" s="13">
        <v>299</v>
      </c>
      <c r="C13" s="13">
        <v>299</v>
      </c>
      <c r="D13" s="13">
        <v>288</v>
      </c>
      <c r="E13" s="46">
        <v>276</v>
      </c>
      <c r="F13" s="3"/>
      <c r="G13" s="32" t="s">
        <v>16</v>
      </c>
      <c r="H13" s="33" t="s">
        <v>88</v>
      </c>
      <c r="I13" s="33" t="s">
        <v>89</v>
      </c>
      <c r="J13" s="33" t="s">
        <v>92</v>
      </c>
      <c r="K13" s="47" t="s">
        <v>94</v>
      </c>
    </row>
    <row r="14" spans="1:11" ht="15.75" customHeight="1">
      <c r="A14" s="11" t="s">
        <v>7</v>
      </c>
      <c r="B14" s="13">
        <v>0</v>
      </c>
      <c r="C14" s="13">
        <v>0</v>
      </c>
      <c r="D14" s="13">
        <v>0</v>
      </c>
      <c r="E14" s="46">
        <v>0</v>
      </c>
      <c r="F14" s="3"/>
      <c r="G14" s="34" t="s">
        <v>34</v>
      </c>
      <c r="H14" s="35">
        <v>1250</v>
      </c>
      <c r="I14" s="35">
        <v>1214</v>
      </c>
      <c r="J14" s="35">
        <v>1136</v>
      </c>
      <c r="K14" s="48">
        <v>984</v>
      </c>
    </row>
    <row r="15" spans="1:11" ht="15.75" customHeight="1">
      <c r="A15" s="11"/>
      <c r="B15" s="13"/>
      <c r="C15" s="13"/>
      <c r="D15" s="13"/>
      <c r="E15" s="46"/>
      <c r="F15" s="3"/>
      <c r="G15" s="36" t="s">
        <v>42</v>
      </c>
      <c r="H15" s="37">
        <v>4080</v>
      </c>
      <c r="I15" s="37">
        <v>4109</v>
      </c>
      <c r="J15" s="37">
        <v>3904</v>
      </c>
      <c r="K15" s="49">
        <v>3397</v>
      </c>
    </row>
    <row r="16" spans="1:11" ht="15.75" customHeight="1" thickBot="1">
      <c r="A16" s="14" t="s">
        <v>9</v>
      </c>
      <c r="B16" s="18">
        <v>7005</v>
      </c>
      <c r="C16" s="75">
        <v>7015</v>
      </c>
      <c r="D16" s="75">
        <v>6694</v>
      </c>
      <c r="E16" s="50">
        <f>SUM(E8:E15)</f>
        <v>5905</v>
      </c>
      <c r="F16" s="3"/>
      <c r="G16" s="20" t="s">
        <v>35</v>
      </c>
      <c r="H16" s="21">
        <v>1675</v>
      </c>
      <c r="I16" s="21">
        <v>1692</v>
      </c>
      <c r="J16" s="21">
        <v>1654</v>
      </c>
      <c r="K16" s="51">
        <v>1524</v>
      </c>
    </row>
    <row r="17" spans="1:11" ht="15.75" customHeight="1" thickTop="1">
      <c r="A17" s="31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1" t="s">
        <v>95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</row>
    <row r="20" spans="1:11" ht="32.25" customHeight="1">
      <c r="A20" s="94" t="s">
        <v>10</v>
      </c>
      <c r="B20" s="95"/>
      <c r="C20" s="96"/>
      <c r="D20" s="44" t="s">
        <v>11</v>
      </c>
      <c r="E20" s="22" t="s">
        <v>12</v>
      </c>
      <c r="F20" s="101" t="s">
        <v>13</v>
      </c>
      <c r="G20" s="102"/>
      <c r="H20" s="100" t="s">
        <v>14</v>
      </c>
      <c r="I20" s="100"/>
      <c r="J20" s="23" t="s">
        <v>15</v>
      </c>
      <c r="K20" s="24" t="s">
        <v>17</v>
      </c>
    </row>
    <row r="21" spans="1:11" ht="17.25" customHeight="1">
      <c r="A21" s="97"/>
      <c r="B21" s="98"/>
      <c r="C21" s="99"/>
      <c r="D21" s="73">
        <v>0.25990000000000002</v>
      </c>
      <c r="E21" s="52">
        <v>0.1704</v>
      </c>
      <c r="F21" s="105">
        <v>0.51670000000000005</v>
      </c>
      <c r="G21" s="106"/>
      <c r="H21" s="103">
        <v>3.9600000000000003E-2</v>
      </c>
      <c r="I21" s="104"/>
      <c r="J21" s="53">
        <v>8.0999999999999996E-3</v>
      </c>
      <c r="K21" s="54">
        <v>5.1999999999999998E-3</v>
      </c>
    </row>
    <row r="22" spans="1:11" ht="17.25" customHeight="1">
      <c r="A22" s="107" t="s">
        <v>25</v>
      </c>
      <c r="B22" s="108"/>
      <c r="C22" s="108"/>
      <c r="D22" s="108"/>
      <c r="E22" s="109"/>
      <c r="F22" s="126" t="s">
        <v>11</v>
      </c>
      <c r="G22" s="127"/>
      <c r="H22" s="113" t="s">
        <v>12</v>
      </c>
      <c r="I22" s="113"/>
      <c r="J22" s="26" t="s">
        <v>13</v>
      </c>
      <c r="K22" s="27" t="s">
        <v>14</v>
      </c>
    </row>
    <row r="23" spans="1:11" ht="17.25" customHeight="1" thickBot="1">
      <c r="A23" s="110"/>
      <c r="B23" s="111"/>
      <c r="C23" s="111"/>
      <c r="D23" s="111"/>
      <c r="E23" s="112"/>
      <c r="F23" s="128">
        <v>0.33729999999999999</v>
      </c>
      <c r="G23" s="129"/>
      <c r="H23" s="128">
        <v>0.1323</v>
      </c>
      <c r="I23" s="129"/>
      <c r="J23" s="55">
        <v>0.48809999999999998</v>
      </c>
      <c r="K23" s="56">
        <v>4.2299999999999997E-2</v>
      </c>
    </row>
    <row r="24" spans="1:11" ht="6" customHeight="1" thickTop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3" customHeight="1" thickBo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5.75" thickTop="1">
      <c r="A26" s="122" t="s">
        <v>20</v>
      </c>
      <c r="B26" s="123"/>
      <c r="C26" s="123"/>
      <c r="D26" s="123"/>
      <c r="E26" s="123"/>
      <c r="F26" s="123"/>
      <c r="G26" s="123"/>
      <c r="H26" s="123"/>
      <c r="I26" s="123"/>
      <c r="J26" s="120" t="s">
        <v>21</v>
      </c>
      <c r="K26" s="121"/>
    </row>
    <row r="27" spans="1:11" ht="15">
      <c r="A27" s="124" t="s">
        <v>22</v>
      </c>
      <c r="B27" s="125"/>
      <c r="C27" s="125"/>
      <c r="D27" s="125"/>
      <c r="E27" s="125"/>
      <c r="F27" s="125" t="s">
        <v>23</v>
      </c>
      <c r="G27" s="125"/>
      <c r="H27" s="125"/>
      <c r="I27" s="125"/>
      <c r="J27" s="114">
        <f>A28+F28</f>
        <v>1</v>
      </c>
      <c r="K27" s="115"/>
    </row>
    <row r="28" spans="1:11" ht="13.5" customHeight="1">
      <c r="A28" s="136">
        <v>0.95020000000000004</v>
      </c>
      <c r="B28" s="137"/>
      <c r="C28" s="137"/>
      <c r="D28" s="137"/>
      <c r="E28" s="138"/>
      <c r="F28" s="130">
        <v>4.9799999999999997E-2</v>
      </c>
      <c r="G28" s="131"/>
      <c r="H28" s="131"/>
      <c r="I28" s="132"/>
      <c r="J28" s="116"/>
      <c r="K28" s="117"/>
    </row>
    <row r="29" spans="1:11" ht="12" customHeight="1" thickBot="1">
      <c r="A29" s="139"/>
      <c r="B29" s="140"/>
      <c r="C29" s="140"/>
      <c r="D29" s="140"/>
      <c r="E29" s="141"/>
      <c r="F29" s="133"/>
      <c r="G29" s="134"/>
      <c r="H29" s="134"/>
      <c r="I29" s="135"/>
      <c r="J29" s="118"/>
      <c r="K29" s="119"/>
    </row>
    <row r="30" spans="1:11" ht="13.5" customHeight="1" thickTop="1">
      <c r="A30" s="7"/>
      <c r="B30" s="5"/>
      <c r="C30" s="5"/>
      <c r="D30" s="5"/>
      <c r="E30" s="5"/>
      <c r="F30" s="38"/>
      <c r="G30" s="38"/>
      <c r="H30" s="38"/>
      <c r="I30" s="38"/>
      <c r="J30" s="3"/>
      <c r="K30" s="3"/>
    </row>
    <row r="31" spans="1:11">
      <c r="A31" s="6" t="s">
        <v>43</v>
      </c>
    </row>
    <row r="32" spans="1:11">
      <c r="A32" s="7" t="s">
        <v>96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Normal="100" workbookViewId="0">
      <selection sqref="A1:N1"/>
    </sheetView>
  </sheetViews>
  <sheetFormatPr defaultRowHeight="15"/>
  <cols>
    <col min="1" max="1" width="65.42578125" style="68" bestFit="1" customWidth="1"/>
    <col min="2" max="2" width="9.140625" style="67"/>
    <col min="3" max="3" width="9.140625" style="61"/>
    <col min="4" max="4" width="10" style="61" customWidth="1"/>
    <col min="5" max="7" width="9.140625" style="61"/>
    <col min="8" max="8" width="9.140625" style="62"/>
    <col min="9" max="9" width="9.140625" style="61" customWidth="1"/>
    <col min="10" max="10" width="2.85546875" style="61" customWidth="1"/>
    <col min="11" max="11" width="9.140625" style="61"/>
    <col min="12" max="12" width="10" style="61" customWidth="1"/>
    <col min="13" max="16384" width="9.140625" style="61"/>
  </cols>
  <sheetData>
    <row r="1" spans="1:14" ht="17.25">
      <c r="A1" s="148" t="s">
        <v>26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8">
      <c r="A3" s="149" t="s">
        <v>44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>
      <c r="A4" s="28"/>
      <c r="B4" s="28"/>
      <c r="C4" s="28"/>
      <c r="D4" s="28"/>
      <c r="E4" s="29"/>
    </row>
    <row r="5" spans="1:14" ht="15.75">
      <c r="A5" s="142" t="s">
        <v>97</v>
      </c>
      <c r="B5" s="143"/>
      <c r="C5" s="143"/>
      <c r="D5" s="143"/>
      <c r="E5" s="143"/>
      <c r="F5" s="143"/>
      <c r="G5" s="143"/>
      <c r="H5" s="143"/>
      <c r="I5" s="144"/>
      <c r="K5" s="145" t="s">
        <v>41</v>
      </c>
      <c r="L5" s="146"/>
      <c r="M5" s="146"/>
      <c r="N5" s="147"/>
    </row>
    <row r="7" spans="1:14" ht="60">
      <c r="A7" s="63" t="s">
        <v>27</v>
      </c>
      <c r="B7" s="64" t="s">
        <v>37</v>
      </c>
      <c r="C7" s="64" t="s">
        <v>28</v>
      </c>
      <c r="D7" s="64" t="s">
        <v>29</v>
      </c>
      <c r="E7" s="64" t="s">
        <v>38</v>
      </c>
      <c r="F7" s="64" t="s">
        <v>39</v>
      </c>
      <c r="G7" s="64" t="s">
        <v>40</v>
      </c>
      <c r="H7" s="63" t="s">
        <v>21</v>
      </c>
      <c r="I7" s="63" t="s">
        <v>30</v>
      </c>
      <c r="K7" s="64" t="s">
        <v>28</v>
      </c>
      <c r="L7" s="64" t="s">
        <v>29</v>
      </c>
      <c r="M7" s="63" t="s">
        <v>21</v>
      </c>
      <c r="N7" s="63" t="s">
        <v>30</v>
      </c>
    </row>
    <row r="8" spans="1:14">
      <c r="A8" s="57" t="s">
        <v>46</v>
      </c>
      <c r="B8" s="58">
        <v>18</v>
      </c>
      <c r="C8" s="71">
        <v>230</v>
      </c>
      <c r="D8" s="71">
        <v>2216</v>
      </c>
      <c r="E8" s="58">
        <v>42</v>
      </c>
      <c r="F8" s="58">
        <v>126</v>
      </c>
      <c r="G8" s="58">
        <v>0</v>
      </c>
      <c r="H8" s="58">
        <f t="shared" ref="H8:H50" si="0">SUM(B8:G8)</f>
        <v>2632</v>
      </c>
      <c r="I8" s="65">
        <f>H8/$H$51</f>
        <v>0.44572396274343778</v>
      </c>
      <c r="K8" s="71">
        <f>C8</f>
        <v>230</v>
      </c>
      <c r="L8" s="71">
        <f>D8</f>
        <v>2216</v>
      </c>
      <c r="M8" s="58">
        <f t="shared" ref="M8:M13" si="1">SUM(K8:L8)</f>
        <v>2446</v>
      </c>
      <c r="N8" s="65">
        <f>M8/$M$51</f>
        <v>0.44880733944954126</v>
      </c>
    </row>
    <row r="9" spans="1:14">
      <c r="A9" s="57" t="s">
        <v>47</v>
      </c>
      <c r="B9" s="58">
        <v>46</v>
      </c>
      <c r="C9" s="71">
        <v>176</v>
      </c>
      <c r="D9" s="71">
        <v>1846</v>
      </c>
      <c r="E9" s="58">
        <v>34</v>
      </c>
      <c r="F9" s="58">
        <v>95</v>
      </c>
      <c r="G9" s="58">
        <v>0</v>
      </c>
      <c r="H9" s="58">
        <f t="shared" si="0"/>
        <v>2197</v>
      </c>
      <c r="I9" s="65">
        <f>H9/$H$51</f>
        <v>0.37205757832345471</v>
      </c>
      <c r="K9" s="71">
        <f t="shared" ref="K9:K50" si="2">C9</f>
        <v>176</v>
      </c>
      <c r="L9" s="71">
        <f t="shared" ref="L9:L50" si="3">D9</f>
        <v>1846</v>
      </c>
      <c r="M9" s="58">
        <f t="shared" si="1"/>
        <v>2022</v>
      </c>
      <c r="N9" s="65">
        <f>M9/$M$51</f>
        <v>0.37100917431192659</v>
      </c>
    </row>
    <row r="10" spans="1:14">
      <c r="A10" s="57" t="s">
        <v>48</v>
      </c>
      <c r="B10" s="58">
        <v>2</v>
      </c>
      <c r="C10" s="71">
        <v>17</v>
      </c>
      <c r="D10" s="71">
        <v>189</v>
      </c>
      <c r="E10" s="58">
        <v>1</v>
      </c>
      <c r="F10" s="58">
        <v>7</v>
      </c>
      <c r="G10" s="58">
        <v>0</v>
      </c>
      <c r="H10" s="58">
        <f t="shared" ref="H10:H12" si="4">SUM(B10:G10)</f>
        <v>216</v>
      </c>
      <c r="I10" s="65">
        <f>H10/$H$51</f>
        <v>3.657917019475021E-2</v>
      </c>
      <c r="K10" s="71">
        <f t="shared" ref="K10:K12" si="5">C10</f>
        <v>17</v>
      </c>
      <c r="L10" s="71">
        <f t="shared" ref="L10:L12" si="6">D10</f>
        <v>189</v>
      </c>
      <c r="M10" s="58">
        <f t="shared" si="1"/>
        <v>206</v>
      </c>
      <c r="N10" s="65">
        <f>M10/$M$51</f>
        <v>3.7798165137614678E-2</v>
      </c>
    </row>
    <row r="11" spans="1:14">
      <c r="A11" s="57" t="s">
        <v>49</v>
      </c>
      <c r="B11" s="58">
        <v>1</v>
      </c>
      <c r="C11" s="71">
        <v>7</v>
      </c>
      <c r="D11" s="71">
        <v>110</v>
      </c>
      <c r="E11" s="58">
        <v>2</v>
      </c>
      <c r="F11" s="58">
        <v>10</v>
      </c>
      <c r="G11" s="58">
        <v>0</v>
      </c>
      <c r="H11" s="58">
        <f t="shared" si="4"/>
        <v>130</v>
      </c>
      <c r="I11" s="65">
        <f>H11/$H$51</f>
        <v>2.201524132091448E-2</v>
      </c>
      <c r="K11" s="71">
        <f t="shared" si="5"/>
        <v>7</v>
      </c>
      <c r="L11" s="71">
        <f t="shared" si="6"/>
        <v>110</v>
      </c>
      <c r="M11" s="58">
        <f t="shared" si="1"/>
        <v>117</v>
      </c>
      <c r="N11" s="65">
        <f>M11/$M$51</f>
        <v>2.146788990825688E-2</v>
      </c>
    </row>
    <row r="12" spans="1:14">
      <c r="A12" s="57" t="s">
        <v>50</v>
      </c>
      <c r="B12" s="58" t="s">
        <v>91</v>
      </c>
      <c r="C12" s="71">
        <v>8</v>
      </c>
      <c r="D12" s="71">
        <v>96</v>
      </c>
      <c r="E12" s="58" t="s">
        <v>91</v>
      </c>
      <c r="F12" s="58">
        <v>2</v>
      </c>
      <c r="G12" s="58">
        <v>0</v>
      </c>
      <c r="H12" s="58">
        <f t="shared" si="4"/>
        <v>106</v>
      </c>
      <c r="I12" s="65">
        <f>H12/$H$51</f>
        <v>1.7950889077053344E-2</v>
      </c>
      <c r="K12" s="71">
        <f t="shared" si="5"/>
        <v>8</v>
      </c>
      <c r="L12" s="71">
        <f t="shared" si="6"/>
        <v>96</v>
      </c>
      <c r="M12" s="58">
        <f t="shared" si="1"/>
        <v>104</v>
      </c>
      <c r="N12" s="65">
        <f>M12/$M$51</f>
        <v>1.908256880733945E-2</v>
      </c>
    </row>
    <row r="13" spans="1:14">
      <c r="A13" s="57" t="s">
        <v>51</v>
      </c>
      <c r="B13" s="58" t="s">
        <v>91</v>
      </c>
      <c r="C13" s="71">
        <v>1</v>
      </c>
      <c r="D13" s="71">
        <v>66</v>
      </c>
      <c r="E13" s="58">
        <v>2</v>
      </c>
      <c r="F13" s="58">
        <v>7</v>
      </c>
      <c r="G13" s="58">
        <v>0</v>
      </c>
      <c r="H13" s="58">
        <f t="shared" si="0"/>
        <v>76</v>
      </c>
      <c r="I13" s="65">
        <f>H13/$H$51</f>
        <v>1.2870448772226926E-2</v>
      </c>
      <c r="K13" s="71">
        <f t="shared" si="2"/>
        <v>1</v>
      </c>
      <c r="L13" s="71">
        <f t="shared" si="3"/>
        <v>66</v>
      </c>
      <c r="M13" s="58">
        <f t="shared" si="1"/>
        <v>67</v>
      </c>
      <c r="N13" s="65">
        <f>M13/$M$51</f>
        <v>1.2293577981651376E-2</v>
      </c>
    </row>
    <row r="14" spans="1:14">
      <c r="A14" s="57" t="s">
        <v>52</v>
      </c>
      <c r="B14" s="58" t="s">
        <v>91</v>
      </c>
      <c r="C14" s="71">
        <v>2</v>
      </c>
      <c r="D14" s="71">
        <v>56</v>
      </c>
      <c r="E14" s="58" t="s">
        <v>91</v>
      </c>
      <c r="F14" s="58" t="s">
        <v>91</v>
      </c>
      <c r="G14" s="58">
        <v>0</v>
      </c>
      <c r="H14" s="58">
        <f t="shared" si="0"/>
        <v>58</v>
      </c>
      <c r="I14" s="65">
        <f>H14/$H$51</f>
        <v>9.8221845893310747E-3</v>
      </c>
      <c r="K14" s="71">
        <f t="shared" si="2"/>
        <v>2</v>
      </c>
      <c r="L14" s="71">
        <f t="shared" si="3"/>
        <v>56</v>
      </c>
      <c r="M14" s="58">
        <f t="shared" ref="M14:M50" si="7">SUM(K14:L14)</f>
        <v>58</v>
      </c>
      <c r="N14" s="65">
        <f>M14/$M$51</f>
        <v>1.0642201834862385E-2</v>
      </c>
    </row>
    <row r="15" spans="1:14">
      <c r="A15" s="57" t="s">
        <v>54</v>
      </c>
      <c r="B15" s="58" t="s">
        <v>91</v>
      </c>
      <c r="C15" s="71">
        <v>1</v>
      </c>
      <c r="D15" s="71">
        <v>49</v>
      </c>
      <c r="E15" s="58">
        <v>1</v>
      </c>
      <c r="F15" s="58">
        <v>3</v>
      </c>
      <c r="G15" s="58">
        <v>0</v>
      </c>
      <c r="H15" s="58">
        <f t="shared" si="0"/>
        <v>54</v>
      </c>
      <c r="I15" s="65">
        <f>H15/$H$51</f>
        <v>9.1447925486875525E-3</v>
      </c>
      <c r="K15" s="71">
        <f t="shared" si="2"/>
        <v>1</v>
      </c>
      <c r="L15" s="71">
        <f t="shared" si="3"/>
        <v>49</v>
      </c>
      <c r="M15" s="58">
        <f t="shared" si="7"/>
        <v>50</v>
      </c>
      <c r="N15" s="65">
        <f>M15/$M$51</f>
        <v>9.1743119266055051E-3</v>
      </c>
    </row>
    <row r="16" spans="1:14">
      <c r="A16" s="57" t="s">
        <v>53</v>
      </c>
      <c r="B16" s="58">
        <v>2</v>
      </c>
      <c r="C16" s="71">
        <v>4</v>
      </c>
      <c r="D16" s="71">
        <v>40</v>
      </c>
      <c r="E16" s="58">
        <v>2</v>
      </c>
      <c r="F16" s="58">
        <v>5</v>
      </c>
      <c r="G16" s="58">
        <v>0</v>
      </c>
      <c r="H16" s="58">
        <f t="shared" si="0"/>
        <v>53</v>
      </c>
      <c r="I16" s="65">
        <f>H16/$H$51</f>
        <v>8.975444538526672E-3</v>
      </c>
      <c r="K16" s="71">
        <f t="shared" si="2"/>
        <v>4</v>
      </c>
      <c r="L16" s="71">
        <f t="shared" si="3"/>
        <v>40</v>
      </c>
      <c r="M16" s="58">
        <f t="shared" si="7"/>
        <v>44</v>
      </c>
      <c r="N16" s="65">
        <f>M16/$M$51</f>
        <v>8.0733944954128438E-3</v>
      </c>
    </row>
    <row r="17" spans="1:14">
      <c r="A17" s="57" t="s">
        <v>56</v>
      </c>
      <c r="B17" s="58" t="s">
        <v>91</v>
      </c>
      <c r="C17" s="71">
        <v>2</v>
      </c>
      <c r="D17" s="71">
        <v>34</v>
      </c>
      <c r="E17" s="58">
        <v>3</v>
      </c>
      <c r="F17" s="58">
        <v>1</v>
      </c>
      <c r="G17" s="58">
        <v>0</v>
      </c>
      <c r="H17" s="58">
        <f t="shared" ref="H17" si="8">SUM(B17:G17)</f>
        <v>40</v>
      </c>
      <c r="I17" s="65">
        <f>H17/$H$51</f>
        <v>6.7739204064352241E-3</v>
      </c>
      <c r="K17" s="71">
        <f t="shared" ref="K17" si="9">C17</f>
        <v>2</v>
      </c>
      <c r="L17" s="71">
        <f t="shared" ref="L17" si="10">D17</f>
        <v>34</v>
      </c>
      <c r="M17" s="58">
        <f t="shared" ref="M17" si="11">SUM(K17:L17)</f>
        <v>36</v>
      </c>
      <c r="N17" s="65">
        <f>M17/$M$51</f>
        <v>6.6055045871559635E-3</v>
      </c>
    </row>
    <row r="18" spans="1:14">
      <c r="A18" s="57" t="s">
        <v>55</v>
      </c>
      <c r="B18" s="58" t="s">
        <v>91</v>
      </c>
      <c r="C18" s="71">
        <v>8</v>
      </c>
      <c r="D18" s="71">
        <v>25</v>
      </c>
      <c r="E18" s="58">
        <v>2</v>
      </c>
      <c r="F18" s="58">
        <v>3</v>
      </c>
      <c r="G18" s="58">
        <v>0</v>
      </c>
      <c r="H18" s="58">
        <f t="shared" si="0"/>
        <v>38</v>
      </c>
      <c r="I18" s="65">
        <f>H18/$H$51</f>
        <v>6.4352243861134631E-3</v>
      </c>
      <c r="K18" s="71">
        <f t="shared" ref="K18:K35" si="12">C18</f>
        <v>8</v>
      </c>
      <c r="L18" s="71">
        <f t="shared" ref="L18:L35" si="13">D18</f>
        <v>25</v>
      </c>
      <c r="M18" s="58">
        <f t="shared" ref="M18:M35" si="14">SUM(K18:L18)</f>
        <v>33</v>
      </c>
      <c r="N18" s="65">
        <f>M18/$M$51</f>
        <v>6.0550458715596328E-3</v>
      </c>
    </row>
    <row r="19" spans="1:14">
      <c r="A19" s="57" t="s">
        <v>59</v>
      </c>
      <c r="B19" s="58" t="s">
        <v>91</v>
      </c>
      <c r="C19" s="71">
        <v>9</v>
      </c>
      <c r="D19" s="71">
        <v>27</v>
      </c>
      <c r="E19" s="58" t="s">
        <v>91</v>
      </c>
      <c r="F19" s="58">
        <v>1</v>
      </c>
      <c r="G19" s="58">
        <v>0</v>
      </c>
      <c r="H19" s="58">
        <f t="shared" si="0"/>
        <v>37</v>
      </c>
      <c r="I19" s="65">
        <f>H19/$H$51</f>
        <v>6.2658763759525825E-3</v>
      </c>
      <c r="K19" s="71">
        <f t="shared" ref="K19" si="15">C19</f>
        <v>9</v>
      </c>
      <c r="L19" s="71">
        <f t="shared" ref="L19" si="16">D19</f>
        <v>27</v>
      </c>
      <c r="M19" s="58">
        <f t="shared" ref="M19" si="17">SUM(K19:L19)</f>
        <v>36</v>
      </c>
      <c r="N19" s="65">
        <f>M19/$M$51</f>
        <v>6.6055045871559635E-3</v>
      </c>
    </row>
    <row r="20" spans="1:14">
      <c r="A20" s="57" t="s">
        <v>58</v>
      </c>
      <c r="B20" s="58" t="s">
        <v>91</v>
      </c>
      <c r="C20" s="71">
        <v>2</v>
      </c>
      <c r="D20" s="71">
        <v>33</v>
      </c>
      <c r="E20" s="58" t="s">
        <v>91</v>
      </c>
      <c r="F20" s="58">
        <v>1</v>
      </c>
      <c r="G20" s="58">
        <v>0</v>
      </c>
      <c r="H20" s="58">
        <f t="shared" si="0"/>
        <v>36</v>
      </c>
      <c r="I20" s="65">
        <f>H20/$H$51</f>
        <v>6.096528365791702E-3</v>
      </c>
      <c r="K20" s="71">
        <f t="shared" ref="K20" si="18">C20</f>
        <v>2</v>
      </c>
      <c r="L20" s="71">
        <f t="shared" ref="L20" si="19">D20</f>
        <v>33</v>
      </c>
      <c r="M20" s="58">
        <f t="shared" ref="M20" si="20">SUM(K20:L20)</f>
        <v>35</v>
      </c>
      <c r="N20" s="65">
        <f>M20/$M$51</f>
        <v>6.4220183486238536E-3</v>
      </c>
    </row>
    <row r="21" spans="1:14">
      <c r="A21" s="57" t="s">
        <v>60</v>
      </c>
      <c r="B21" s="58" t="s">
        <v>91</v>
      </c>
      <c r="C21" s="71" t="s">
        <v>91</v>
      </c>
      <c r="D21" s="71">
        <v>30</v>
      </c>
      <c r="E21" s="58" t="s">
        <v>91</v>
      </c>
      <c r="F21" s="58">
        <v>2</v>
      </c>
      <c r="G21" s="58">
        <v>0</v>
      </c>
      <c r="H21" s="58">
        <f t="shared" si="0"/>
        <v>32</v>
      </c>
      <c r="I21" s="65">
        <f>H21/$H$51</f>
        <v>5.4191363251481798E-3</v>
      </c>
      <c r="K21" s="71" t="str">
        <f t="shared" si="12"/>
        <v>-</v>
      </c>
      <c r="L21" s="71">
        <f t="shared" si="13"/>
        <v>30</v>
      </c>
      <c r="M21" s="58">
        <f t="shared" si="14"/>
        <v>30</v>
      </c>
      <c r="N21" s="65">
        <f>M21/$M$51</f>
        <v>5.5045871559633031E-3</v>
      </c>
    </row>
    <row r="22" spans="1:14">
      <c r="A22" s="57" t="s">
        <v>57</v>
      </c>
      <c r="B22" s="58" t="s">
        <v>91</v>
      </c>
      <c r="C22" s="71">
        <v>1</v>
      </c>
      <c r="D22" s="71">
        <v>9</v>
      </c>
      <c r="E22" s="58">
        <v>15</v>
      </c>
      <c r="F22" s="58">
        <v>3</v>
      </c>
      <c r="G22" s="58">
        <v>0</v>
      </c>
      <c r="H22" s="58">
        <f t="shared" si="0"/>
        <v>28</v>
      </c>
      <c r="I22" s="65">
        <f>H22/$H$51</f>
        <v>4.7417442845046568E-3</v>
      </c>
      <c r="K22" s="71">
        <f t="shared" si="12"/>
        <v>1</v>
      </c>
      <c r="L22" s="71">
        <f t="shared" si="13"/>
        <v>9</v>
      </c>
      <c r="M22" s="58">
        <f t="shared" si="14"/>
        <v>10</v>
      </c>
      <c r="N22" s="65">
        <f>M22/$M$51</f>
        <v>1.834862385321101E-3</v>
      </c>
    </row>
    <row r="23" spans="1:14">
      <c r="A23" s="57" t="s">
        <v>62</v>
      </c>
      <c r="B23" s="58" t="s">
        <v>91</v>
      </c>
      <c r="C23" s="71">
        <v>1</v>
      </c>
      <c r="D23" s="71">
        <v>21</v>
      </c>
      <c r="E23" s="58" t="s">
        <v>91</v>
      </c>
      <c r="F23" s="58" t="s">
        <v>91</v>
      </c>
      <c r="G23" s="58">
        <v>0</v>
      </c>
      <c r="H23" s="58">
        <f t="shared" si="0"/>
        <v>22</v>
      </c>
      <c r="I23" s="65">
        <f>H23/$H$51</f>
        <v>3.7256562235393736E-3</v>
      </c>
      <c r="K23" s="71">
        <f t="shared" si="12"/>
        <v>1</v>
      </c>
      <c r="L23" s="71">
        <f t="shared" si="13"/>
        <v>21</v>
      </c>
      <c r="M23" s="58">
        <f t="shared" si="14"/>
        <v>22</v>
      </c>
      <c r="N23" s="65">
        <f>M23/$M$51</f>
        <v>4.0366972477064219E-3</v>
      </c>
    </row>
    <row r="24" spans="1:14">
      <c r="A24" s="57" t="s">
        <v>64</v>
      </c>
      <c r="B24" s="58">
        <v>1</v>
      </c>
      <c r="C24" s="71" t="s">
        <v>91</v>
      </c>
      <c r="D24" s="71">
        <v>15</v>
      </c>
      <c r="E24" s="58" t="s">
        <v>91</v>
      </c>
      <c r="F24" s="58">
        <v>1</v>
      </c>
      <c r="G24" s="58">
        <v>0</v>
      </c>
      <c r="H24" s="58">
        <f t="shared" si="0"/>
        <v>17</v>
      </c>
      <c r="I24" s="65">
        <f>H24/$H$51</f>
        <v>2.8789161727349705E-3</v>
      </c>
      <c r="K24" s="71" t="str">
        <f t="shared" si="12"/>
        <v>-</v>
      </c>
      <c r="L24" s="71">
        <f t="shared" si="13"/>
        <v>15</v>
      </c>
      <c r="M24" s="58">
        <f t="shared" si="14"/>
        <v>15</v>
      </c>
      <c r="N24" s="65">
        <f>M24/$M$51</f>
        <v>2.7522935779816515E-3</v>
      </c>
    </row>
    <row r="25" spans="1:14">
      <c r="A25" s="57" t="s">
        <v>61</v>
      </c>
      <c r="B25" s="58" t="s">
        <v>91</v>
      </c>
      <c r="C25" s="71">
        <v>2</v>
      </c>
      <c r="D25" s="71">
        <v>14</v>
      </c>
      <c r="E25" s="58" t="s">
        <v>91</v>
      </c>
      <c r="F25" s="58">
        <v>1</v>
      </c>
      <c r="G25" s="58">
        <v>0</v>
      </c>
      <c r="H25" s="58">
        <f t="shared" si="0"/>
        <v>17</v>
      </c>
      <c r="I25" s="65">
        <f>H25/$H$51</f>
        <v>2.8789161727349705E-3</v>
      </c>
      <c r="K25" s="71">
        <f t="shared" si="12"/>
        <v>2</v>
      </c>
      <c r="L25" s="71">
        <f t="shared" si="13"/>
        <v>14</v>
      </c>
      <c r="M25" s="58">
        <f t="shared" si="14"/>
        <v>16</v>
      </c>
      <c r="N25" s="65">
        <f>M25/$M$51</f>
        <v>2.9357798165137615E-3</v>
      </c>
    </row>
    <row r="26" spans="1:14">
      <c r="A26" s="57" t="s">
        <v>63</v>
      </c>
      <c r="B26" s="58" t="s">
        <v>91</v>
      </c>
      <c r="C26" s="71" t="s">
        <v>91</v>
      </c>
      <c r="D26" s="71">
        <v>14</v>
      </c>
      <c r="E26" s="58" t="s">
        <v>91</v>
      </c>
      <c r="F26" s="58" t="s">
        <v>91</v>
      </c>
      <c r="G26" s="58">
        <v>0</v>
      </c>
      <c r="H26" s="58">
        <f t="shared" si="0"/>
        <v>14</v>
      </c>
      <c r="I26" s="65">
        <f>H26/$H$51</f>
        <v>2.3708721422523284E-3</v>
      </c>
      <c r="K26" s="71" t="str">
        <f t="shared" si="12"/>
        <v>-</v>
      </c>
      <c r="L26" s="71">
        <f t="shared" si="13"/>
        <v>14</v>
      </c>
      <c r="M26" s="58">
        <f t="shared" si="14"/>
        <v>14</v>
      </c>
      <c r="N26" s="65">
        <f>M26/$M$51</f>
        <v>2.5688073394495412E-3</v>
      </c>
    </row>
    <row r="27" spans="1:14">
      <c r="A27" s="57" t="s">
        <v>65</v>
      </c>
      <c r="B27" s="58">
        <v>4</v>
      </c>
      <c r="C27" s="71" t="s">
        <v>91</v>
      </c>
      <c r="D27" s="71">
        <v>5</v>
      </c>
      <c r="E27" s="58">
        <v>1</v>
      </c>
      <c r="F27" s="58">
        <v>4</v>
      </c>
      <c r="G27" s="58">
        <v>0</v>
      </c>
      <c r="H27" s="58">
        <f t="shared" ref="H27:H28" si="21">SUM(B27:G27)</f>
        <v>14</v>
      </c>
      <c r="I27" s="65">
        <f>H27/$H$51</f>
        <v>2.3708721422523284E-3</v>
      </c>
      <c r="K27" s="71" t="str">
        <f t="shared" ref="K27:K28" si="22">C27</f>
        <v>-</v>
      </c>
      <c r="L27" s="71">
        <f t="shared" ref="L27:L28" si="23">D27</f>
        <v>5</v>
      </c>
      <c r="M27" s="58">
        <f t="shared" ref="M27:M28" si="24">SUM(K27:L27)</f>
        <v>5</v>
      </c>
      <c r="N27" s="65">
        <f>M27/$M$51</f>
        <v>9.1743119266055051E-4</v>
      </c>
    </row>
    <row r="28" spans="1:14">
      <c r="A28" s="57" t="s">
        <v>66</v>
      </c>
      <c r="B28" s="58" t="s">
        <v>91</v>
      </c>
      <c r="C28" s="71">
        <v>3</v>
      </c>
      <c r="D28" s="71">
        <v>9</v>
      </c>
      <c r="E28" s="58" t="s">
        <v>91</v>
      </c>
      <c r="F28" s="58" t="s">
        <v>91</v>
      </c>
      <c r="G28" s="58">
        <v>0</v>
      </c>
      <c r="H28" s="58">
        <f t="shared" si="21"/>
        <v>12</v>
      </c>
      <c r="I28" s="65">
        <f>H28/$H$51</f>
        <v>2.0321761219305673E-3</v>
      </c>
      <c r="K28" s="71">
        <f t="shared" si="22"/>
        <v>3</v>
      </c>
      <c r="L28" s="71">
        <f t="shared" si="23"/>
        <v>9</v>
      </c>
      <c r="M28" s="58">
        <f t="shared" si="24"/>
        <v>12</v>
      </c>
      <c r="N28" s="65">
        <f>M28/$M$51</f>
        <v>2.2018348623853213E-3</v>
      </c>
    </row>
    <row r="29" spans="1:14">
      <c r="A29" s="57" t="s">
        <v>68</v>
      </c>
      <c r="B29" s="58" t="s">
        <v>91</v>
      </c>
      <c r="C29" s="71">
        <v>1</v>
      </c>
      <c r="D29" s="71">
        <v>10</v>
      </c>
      <c r="E29" s="58" t="s">
        <v>91</v>
      </c>
      <c r="F29" s="58" t="s">
        <v>91</v>
      </c>
      <c r="G29" s="58">
        <v>0</v>
      </c>
      <c r="H29" s="58">
        <f t="shared" si="0"/>
        <v>11</v>
      </c>
      <c r="I29" s="65">
        <f>H29/$H$51</f>
        <v>1.8628281117696868E-3</v>
      </c>
      <c r="K29" s="71">
        <f t="shared" si="12"/>
        <v>1</v>
      </c>
      <c r="L29" s="71">
        <f t="shared" si="13"/>
        <v>10</v>
      </c>
      <c r="M29" s="58">
        <f t="shared" si="14"/>
        <v>11</v>
      </c>
      <c r="N29" s="65">
        <f>M29/$M$51</f>
        <v>2.0183486238532109E-3</v>
      </c>
    </row>
    <row r="30" spans="1:14">
      <c r="A30" s="57" t="s">
        <v>67</v>
      </c>
      <c r="B30" s="58" t="s">
        <v>91</v>
      </c>
      <c r="C30" s="71">
        <v>1</v>
      </c>
      <c r="D30" s="71">
        <v>10</v>
      </c>
      <c r="E30" s="58" t="s">
        <v>91</v>
      </c>
      <c r="F30" s="58" t="s">
        <v>91</v>
      </c>
      <c r="G30" s="58">
        <v>0</v>
      </c>
      <c r="H30" s="58">
        <f t="shared" si="0"/>
        <v>11</v>
      </c>
      <c r="I30" s="65">
        <f>H30/$H$51</f>
        <v>1.8628281117696868E-3</v>
      </c>
      <c r="K30" s="71">
        <f t="shared" si="12"/>
        <v>1</v>
      </c>
      <c r="L30" s="71">
        <f t="shared" si="13"/>
        <v>10</v>
      </c>
      <c r="M30" s="58">
        <f t="shared" si="14"/>
        <v>11</v>
      </c>
      <c r="N30" s="65">
        <f>M30/$M$51</f>
        <v>2.0183486238532109E-3</v>
      </c>
    </row>
    <row r="31" spans="1:14">
      <c r="A31" s="57" t="s">
        <v>69</v>
      </c>
      <c r="B31" s="58" t="s">
        <v>91</v>
      </c>
      <c r="C31" s="71">
        <v>1</v>
      </c>
      <c r="D31" s="71">
        <v>5</v>
      </c>
      <c r="E31" s="58" t="s">
        <v>91</v>
      </c>
      <c r="F31" s="58" t="s">
        <v>91</v>
      </c>
      <c r="G31" s="58">
        <v>0</v>
      </c>
      <c r="H31" s="58">
        <f t="shared" si="0"/>
        <v>6</v>
      </c>
      <c r="I31" s="65">
        <f>H31/$H$51</f>
        <v>1.0160880609652837E-3</v>
      </c>
      <c r="K31" s="71">
        <f t="shared" si="12"/>
        <v>1</v>
      </c>
      <c r="L31" s="71">
        <f t="shared" si="13"/>
        <v>5</v>
      </c>
      <c r="M31" s="58">
        <f t="shared" si="14"/>
        <v>6</v>
      </c>
      <c r="N31" s="65">
        <f>M31/$M$51</f>
        <v>1.1009174311926607E-3</v>
      </c>
    </row>
    <row r="32" spans="1:14">
      <c r="A32" s="57" t="s">
        <v>71</v>
      </c>
      <c r="B32" s="58" t="s">
        <v>91</v>
      </c>
      <c r="C32" s="71" t="s">
        <v>91</v>
      </c>
      <c r="D32" s="71">
        <v>5</v>
      </c>
      <c r="E32" s="58" t="s">
        <v>91</v>
      </c>
      <c r="F32" s="58" t="s">
        <v>91</v>
      </c>
      <c r="G32" s="58">
        <v>0</v>
      </c>
      <c r="H32" s="58">
        <f t="shared" si="0"/>
        <v>5</v>
      </c>
      <c r="I32" s="65">
        <f>H32/$H$51</f>
        <v>8.4674005080440302E-4</v>
      </c>
      <c r="K32" s="71" t="str">
        <f t="shared" si="12"/>
        <v>-</v>
      </c>
      <c r="L32" s="71">
        <f t="shared" si="13"/>
        <v>5</v>
      </c>
      <c r="M32" s="58">
        <f t="shared" si="14"/>
        <v>5</v>
      </c>
      <c r="N32" s="65">
        <f>M32/$M$51</f>
        <v>9.1743119266055051E-4</v>
      </c>
    </row>
    <row r="33" spans="1:14">
      <c r="A33" s="57" t="s">
        <v>72</v>
      </c>
      <c r="B33" s="58" t="s">
        <v>91</v>
      </c>
      <c r="C33" s="71">
        <v>2</v>
      </c>
      <c r="D33" s="71">
        <v>3</v>
      </c>
      <c r="E33" s="58" t="s">
        <v>91</v>
      </c>
      <c r="F33" s="58" t="s">
        <v>91</v>
      </c>
      <c r="G33" s="58">
        <v>0</v>
      </c>
      <c r="H33" s="58">
        <f t="shared" si="0"/>
        <v>5</v>
      </c>
      <c r="I33" s="65">
        <f>H33/$H$51</f>
        <v>8.4674005080440302E-4</v>
      </c>
      <c r="K33" s="71">
        <f t="shared" si="12"/>
        <v>2</v>
      </c>
      <c r="L33" s="71">
        <f t="shared" si="13"/>
        <v>3</v>
      </c>
      <c r="M33" s="58">
        <f t="shared" si="14"/>
        <v>5</v>
      </c>
      <c r="N33" s="65">
        <f>M33/$M$51</f>
        <v>9.1743119266055051E-4</v>
      </c>
    </row>
    <row r="34" spans="1:14">
      <c r="A34" s="57" t="s">
        <v>70</v>
      </c>
      <c r="B34" s="58" t="s">
        <v>91</v>
      </c>
      <c r="C34" s="71" t="s">
        <v>91</v>
      </c>
      <c r="D34" s="71">
        <v>5</v>
      </c>
      <c r="E34" s="58" t="s">
        <v>91</v>
      </c>
      <c r="F34" s="58" t="s">
        <v>91</v>
      </c>
      <c r="G34" s="58">
        <v>0</v>
      </c>
      <c r="H34" s="58">
        <f t="shared" si="0"/>
        <v>5</v>
      </c>
      <c r="I34" s="65">
        <f>H34/$H$51</f>
        <v>8.4674005080440302E-4</v>
      </c>
      <c r="K34" s="71" t="str">
        <f t="shared" si="12"/>
        <v>-</v>
      </c>
      <c r="L34" s="71">
        <f t="shared" si="13"/>
        <v>5</v>
      </c>
      <c r="M34" s="58">
        <f t="shared" si="14"/>
        <v>5</v>
      </c>
      <c r="N34" s="65">
        <f>M34/$M$51</f>
        <v>9.1743119266055051E-4</v>
      </c>
    </row>
    <row r="35" spans="1:14">
      <c r="A35" s="57" t="s">
        <v>75</v>
      </c>
      <c r="B35" s="58" t="s">
        <v>91</v>
      </c>
      <c r="C35" s="71" t="s">
        <v>91</v>
      </c>
      <c r="D35" s="71">
        <v>4</v>
      </c>
      <c r="E35" s="58" t="s">
        <v>91</v>
      </c>
      <c r="F35" s="58">
        <v>1</v>
      </c>
      <c r="G35" s="58">
        <v>0</v>
      </c>
      <c r="H35" s="58">
        <f t="shared" si="0"/>
        <v>5</v>
      </c>
      <c r="I35" s="65">
        <f>H35/$H$51</f>
        <v>8.4674005080440302E-4</v>
      </c>
      <c r="K35" s="71" t="str">
        <f t="shared" si="12"/>
        <v>-</v>
      </c>
      <c r="L35" s="71">
        <f t="shared" si="13"/>
        <v>4</v>
      </c>
      <c r="M35" s="58">
        <f t="shared" si="14"/>
        <v>4</v>
      </c>
      <c r="N35" s="65">
        <f>M35/$M$51</f>
        <v>7.3394495412844036E-4</v>
      </c>
    </row>
    <row r="36" spans="1:14">
      <c r="A36" s="57" t="s">
        <v>74</v>
      </c>
      <c r="B36" s="58" t="s">
        <v>91</v>
      </c>
      <c r="C36" s="71" t="s">
        <v>91</v>
      </c>
      <c r="D36" s="71">
        <v>4</v>
      </c>
      <c r="E36" s="58" t="s">
        <v>91</v>
      </c>
      <c r="F36" s="58" t="s">
        <v>91</v>
      </c>
      <c r="G36" s="58">
        <v>0</v>
      </c>
      <c r="H36" s="58">
        <f t="shared" si="0"/>
        <v>4</v>
      </c>
      <c r="I36" s="65">
        <f>H36/$H$51</f>
        <v>6.7739204064352248E-4</v>
      </c>
      <c r="K36" s="71" t="str">
        <f t="shared" ref="K36:K42" si="25">C36</f>
        <v>-</v>
      </c>
      <c r="L36" s="71">
        <f t="shared" ref="L36:L42" si="26">D36</f>
        <v>4</v>
      </c>
      <c r="M36" s="58">
        <f t="shared" ref="M36:M42" si="27">SUM(K36:L36)</f>
        <v>4</v>
      </c>
      <c r="N36" s="65">
        <f>M36/$M$51</f>
        <v>7.3394495412844036E-4</v>
      </c>
    </row>
    <row r="37" spans="1:14">
      <c r="A37" s="57" t="s">
        <v>73</v>
      </c>
      <c r="B37" s="58" t="s">
        <v>91</v>
      </c>
      <c r="C37" s="71" t="s">
        <v>91</v>
      </c>
      <c r="D37" s="71">
        <v>4</v>
      </c>
      <c r="E37" s="58" t="s">
        <v>91</v>
      </c>
      <c r="F37" s="58" t="s">
        <v>91</v>
      </c>
      <c r="G37" s="58">
        <v>0</v>
      </c>
      <c r="H37" s="58">
        <f t="shared" si="0"/>
        <v>4</v>
      </c>
      <c r="I37" s="65">
        <f>H37/$H$51</f>
        <v>6.7739204064352248E-4</v>
      </c>
      <c r="K37" s="71" t="str">
        <f t="shared" ref="K37:K41" si="28">C37</f>
        <v>-</v>
      </c>
      <c r="L37" s="71">
        <f t="shared" ref="L37:L41" si="29">D37</f>
        <v>4</v>
      </c>
      <c r="M37" s="58">
        <f t="shared" ref="M37:M41" si="30">SUM(K37:L37)</f>
        <v>4</v>
      </c>
      <c r="N37" s="65">
        <f>M37/$M$51</f>
        <v>7.3394495412844036E-4</v>
      </c>
    </row>
    <row r="38" spans="1:14">
      <c r="A38" s="57" t="s">
        <v>77</v>
      </c>
      <c r="B38" s="58" t="s">
        <v>91</v>
      </c>
      <c r="C38" s="71" t="s">
        <v>91</v>
      </c>
      <c r="D38" s="71">
        <v>3</v>
      </c>
      <c r="E38" s="58" t="s">
        <v>91</v>
      </c>
      <c r="F38" s="58" t="s">
        <v>91</v>
      </c>
      <c r="G38" s="58">
        <v>0</v>
      </c>
      <c r="H38" s="58">
        <f t="shared" si="0"/>
        <v>3</v>
      </c>
      <c r="I38" s="65">
        <f>H38/$H$51</f>
        <v>5.0804403048264183E-4</v>
      </c>
      <c r="K38" s="71" t="str">
        <f t="shared" si="28"/>
        <v>-</v>
      </c>
      <c r="L38" s="71">
        <f t="shared" si="29"/>
        <v>3</v>
      </c>
      <c r="M38" s="58">
        <f t="shared" si="30"/>
        <v>3</v>
      </c>
      <c r="N38" s="65">
        <f>M38/$M$51</f>
        <v>5.5045871559633033E-4</v>
      </c>
    </row>
    <row r="39" spans="1:14">
      <c r="A39" s="57" t="s">
        <v>76</v>
      </c>
      <c r="B39" s="58" t="s">
        <v>91</v>
      </c>
      <c r="C39" s="71" t="s">
        <v>91</v>
      </c>
      <c r="D39" s="71">
        <v>2</v>
      </c>
      <c r="E39" s="58" t="s">
        <v>91</v>
      </c>
      <c r="F39" s="58">
        <v>1</v>
      </c>
      <c r="G39" s="58">
        <v>0</v>
      </c>
      <c r="H39" s="58">
        <f t="shared" si="0"/>
        <v>3</v>
      </c>
      <c r="I39" s="65">
        <f>H39/$H$51</f>
        <v>5.0804403048264183E-4</v>
      </c>
      <c r="K39" s="71" t="str">
        <f t="shared" si="28"/>
        <v>-</v>
      </c>
      <c r="L39" s="71">
        <f t="shared" si="29"/>
        <v>2</v>
      </c>
      <c r="M39" s="58">
        <f t="shared" si="30"/>
        <v>2</v>
      </c>
      <c r="N39" s="65">
        <f>M39/$M$51</f>
        <v>3.6697247706422018E-4</v>
      </c>
    </row>
    <row r="40" spans="1:14">
      <c r="A40" s="57" t="s">
        <v>79</v>
      </c>
      <c r="B40" s="58" t="s">
        <v>91</v>
      </c>
      <c r="C40" s="71" t="s">
        <v>91</v>
      </c>
      <c r="D40" s="71">
        <v>2</v>
      </c>
      <c r="E40" s="58" t="s">
        <v>91</v>
      </c>
      <c r="F40" s="58" t="s">
        <v>91</v>
      </c>
      <c r="G40" s="58">
        <v>0</v>
      </c>
      <c r="H40" s="58">
        <f t="shared" si="0"/>
        <v>2</v>
      </c>
      <c r="I40" s="65">
        <f>H40/$H$51</f>
        <v>3.3869602032176124E-4</v>
      </c>
      <c r="K40" s="71" t="str">
        <f t="shared" si="28"/>
        <v>-</v>
      </c>
      <c r="L40" s="71">
        <f t="shared" si="29"/>
        <v>2</v>
      </c>
      <c r="M40" s="58">
        <f t="shared" si="30"/>
        <v>2</v>
      </c>
      <c r="N40" s="65">
        <f>M40/$M$51</f>
        <v>3.6697247706422018E-4</v>
      </c>
    </row>
    <row r="41" spans="1:14">
      <c r="A41" s="57" t="s">
        <v>80</v>
      </c>
      <c r="B41" s="58" t="s">
        <v>91</v>
      </c>
      <c r="C41" s="71" t="s">
        <v>91</v>
      </c>
      <c r="D41" s="71">
        <v>2</v>
      </c>
      <c r="E41" s="58" t="s">
        <v>91</v>
      </c>
      <c r="F41" s="58" t="s">
        <v>91</v>
      </c>
      <c r="G41" s="58">
        <v>0</v>
      </c>
      <c r="H41" s="58">
        <f t="shared" si="0"/>
        <v>2</v>
      </c>
      <c r="I41" s="65">
        <f>H41/$H$51</f>
        <v>3.3869602032176124E-4</v>
      </c>
      <c r="K41" s="71" t="str">
        <f t="shared" si="28"/>
        <v>-</v>
      </c>
      <c r="L41" s="71">
        <f t="shared" si="29"/>
        <v>2</v>
      </c>
      <c r="M41" s="58">
        <f t="shared" si="30"/>
        <v>2</v>
      </c>
      <c r="N41" s="65">
        <f>M41/$M$51</f>
        <v>3.6697247706422018E-4</v>
      </c>
    </row>
    <row r="42" spans="1:14">
      <c r="A42" s="57" t="s">
        <v>81</v>
      </c>
      <c r="B42" s="58" t="s">
        <v>91</v>
      </c>
      <c r="C42" s="71" t="s">
        <v>91</v>
      </c>
      <c r="D42" s="71">
        <v>1</v>
      </c>
      <c r="E42" s="58" t="s">
        <v>91</v>
      </c>
      <c r="F42" s="58">
        <v>1</v>
      </c>
      <c r="G42" s="58">
        <v>0</v>
      </c>
      <c r="H42" s="58">
        <f t="shared" si="0"/>
        <v>2</v>
      </c>
      <c r="I42" s="65">
        <f>H42/$H$51</f>
        <v>3.3869602032176124E-4</v>
      </c>
      <c r="K42" s="71" t="str">
        <f t="shared" si="25"/>
        <v>-</v>
      </c>
      <c r="L42" s="71">
        <f t="shared" si="26"/>
        <v>1</v>
      </c>
      <c r="M42" s="58">
        <f t="shared" si="27"/>
        <v>1</v>
      </c>
      <c r="N42" s="65">
        <f>M42/$M$51</f>
        <v>1.8348623853211009E-4</v>
      </c>
    </row>
    <row r="43" spans="1:14">
      <c r="A43" s="57" t="s">
        <v>83</v>
      </c>
      <c r="B43" s="58" t="s">
        <v>91</v>
      </c>
      <c r="C43" s="71" t="s">
        <v>91</v>
      </c>
      <c r="D43" s="71">
        <v>1</v>
      </c>
      <c r="E43" s="58" t="s">
        <v>91</v>
      </c>
      <c r="F43" s="58" t="s">
        <v>91</v>
      </c>
      <c r="G43" s="58">
        <v>0</v>
      </c>
      <c r="H43" s="58">
        <f t="shared" si="0"/>
        <v>1</v>
      </c>
      <c r="I43" s="65">
        <f>H43/$H$51</f>
        <v>1.6934801016088062E-4</v>
      </c>
      <c r="K43" s="71" t="str">
        <f t="shared" si="2"/>
        <v>-</v>
      </c>
      <c r="L43" s="71">
        <f t="shared" si="3"/>
        <v>1</v>
      </c>
      <c r="M43" s="58">
        <f t="shared" si="7"/>
        <v>1</v>
      </c>
      <c r="N43" s="65">
        <f>M43/$M$51</f>
        <v>1.8348623853211009E-4</v>
      </c>
    </row>
    <row r="44" spans="1:14">
      <c r="A44" s="57" t="s">
        <v>85</v>
      </c>
      <c r="B44" s="58" t="s">
        <v>91</v>
      </c>
      <c r="C44" s="71" t="s">
        <v>91</v>
      </c>
      <c r="D44" s="71" t="s">
        <v>91</v>
      </c>
      <c r="E44" s="58" t="s">
        <v>91</v>
      </c>
      <c r="F44" s="58">
        <v>1</v>
      </c>
      <c r="G44" s="58">
        <v>0</v>
      </c>
      <c r="H44" s="58">
        <f t="shared" si="0"/>
        <v>1</v>
      </c>
      <c r="I44" s="65">
        <f>H44/$H$51</f>
        <v>1.6934801016088062E-4</v>
      </c>
      <c r="K44" s="71" t="str">
        <f t="shared" si="2"/>
        <v>-</v>
      </c>
      <c r="L44" s="71" t="str">
        <f t="shared" si="3"/>
        <v>-</v>
      </c>
      <c r="M44" s="58">
        <f t="shared" si="7"/>
        <v>0</v>
      </c>
      <c r="N44" s="65">
        <f>M44/$M$51</f>
        <v>0</v>
      </c>
    </row>
    <row r="45" spans="1:14">
      <c r="A45" s="57" t="s">
        <v>78</v>
      </c>
      <c r="B45" s="58" t="s">
        <v>91</v>
      </c>
      <c r="C45" s="71" t="s">
        <v>91</v>
      </c>
      <c r="D45" s="71">
        <v>1</v>
      </c>
      <c r="E45" s="58" t="s">
        <v>91</v>
      </c>
      <c r="F45" s="58" t="s">
        <v>91</v>
      </c>
      <c r="G45" s="58">
        <v>0</v>
      </c>
      <c r="H45" s="58">
        <f t="shared" si="0"/>
        <v>1</v>
      </c>
      <c r="I45" s="65">
        <f>H45/$H$51</f>
        <v>1.6934801016088062E-4</v>
      </c>
      <c r="K45" s="71" t="str">
        <f t="shared" si="2"/>
        <v>-</v>
      </c>
      <c r="L45" s="71">
        <f t="shared" si="3"/>
        <v>1</v>
      </c>
      <c r="M45" s="58">
        <f t="shared" si="7"/>
        <v>1</v>
      </c>
      <c r="N45" s="65">
        <f>M45/$M$51</f>
        <v>1.8348623853211009E-4</v>
      </c>
    </row>
    <row r="46" spans="1:14">
      <c r="A46" s="57" t="s">
        <v>84</v>
      </c>
      <c r="B46" s="58" t="s">
        <v>91</v>
      </c>
      <c r="C46" s="71" t="s">
        <v>91</v>
      </c>
      <c r="D46" s="71">
        <v>1</v>
      </c>
      <c r="E46" s="58" t="s">
        <v>91</v>
      </c>
      <c r="F46" s="58" t="s">
        <v>91</v>
      </c>
      <c r="G46" s="58">
        <v>0</v>
      </c>
      <c r="H46" s="58">
        <f t="shared" si="0"/>
        <v>1</v>
      </c>
      <c r="I46" s="65">
        <f>H46/$H$51</f>
        <v>1.6934801016088062E-4</v>
      </c>
      <c r="K46" s="71" t="str">
        <f t="shared" si="2"/>
        <v>-</v>
      </c>
      <c r="L46" s="71">
        <f t="shared" si="3"/>
        <v>1</v>
      </c>
      <c r="M46" s="58">
        <f t="shared" si="7"/>
        <v>1</v>
      </c>
      <c r="N46" s="65">
        <f>M46/$M$51</f>
        <v>1.8348623853211009E-4</v>
      </c>
    </row>
    <row r="47" spans="1:14">
      <c r="A47" s="57" t="s">
        <v>82</v>
      </c>
      <c r="B47" s="58" t="s">
        <v>91</v>
      </c>
      <c r="C47" s="71" t="s">
        <v>91</v>
      </c>
      <c r="D47" s="71">
        <v>1</v>
      </c>
      <c r="E47" s="58" t="s">
        <v>91</v>
      </c>
      <c r="F47" s="58" t="s">
        <v>91</v>
      </c>
      <c r="G47" s="58">
        <v>0</v>
      </c>
      <c r="H47" s="58">
        <f t="shared" si="0"/>
        <v>1</v>
      </c>
      <c r="I47" s="65">
        <f>H47/$H$51</f>
        <v>1.6934801016088062E-4</v>
      </c>
      <c r="K47" s="71" t="str">
        <f t="shared" si="2"/>
        <v>-</v>
      </c>
      <c r="L47" s="71">
        <f t="shared" si="3"/>
        <v>1</v>
      </c>
      <c r="M47" s="58">
        <f t="shared" si="7"/>
        <v>1</v>
      </c>
      <c r="N47" s="65">
        <f>M47/$M$51</f>
        <v>1.8348623853211009E-4</v>
      </c>
    </row>
    <row r="48" spans="1:14">
      <c r="A48" s="57" t="s">
        <v>87</v>
      </c>
      <c r="B48" s="58" t="s">
        <v>91</v>
      </c>
      <c r="C48" s="71" t="s">
        <v>91</v>
      </c>
      <c r="D48" s="71">
        <v>1</v>
      </c>
      <c r="E48" s="58" t="s">
        <v>91</v>
      </c>
      <c r="F48" s="58" t="s">
        <v>91</v>
      </c>
      <c r="G48" s="58">
        <v>0</v>
      </c>
      <c r="H48" s="58">
        <f t="shared" si="0"/>
        <v>1</v>
      </c>
      <c r="I48" s="65">
        <f>H48/$H$51</f>
        <v>1.6934801016088062E-4</v>
      </c>
      <c r="K48" s="71" t="str">
        <f t="shared" si="2"/>
        <v>-</v>
      </c>
      <c r="L48" s="71">
        <f t="shared" si="3"/>
        <v>1</v>
      </c>
      <c r="M48" s="58">
        <f t="shared" si="7"/>
        <v>1</v>
      </c>
      <c r="N48" s="65">
        <f>M48/$M$51</f>
        <v>1.8348623853211009E-4</v>
      </c>
    </row>
    <row r="49" spans="1:14">
      <c r="A49" s="57" t="s">
        <v>86</v>
      </c>
      <c r="B49" s="58" t="s">
        <v>91</v>
      </c>
      <c r="C49" s="71" t="s">
        <v>91</v>
      </c>
      <c r="D49" s="71">
        <v>1</v>
      </c>
      <c r="E49" s="58" t="s">
        <v>91</v>
      </c>
      <c r="F49" s="58" t="s">
        <v>91</v>
      </c>
      <c r="G49" s="58">
        <v>0</v>
      </c>
      <c r="H49" s="58">
        <f t="shared" si="0"/>
        <v>1</v>
      </c>
      <c r="I49" s="65">
        <f>H49/$H$51</f>
        <v>1.6934801016088062E-4</v>
      </c>
      <c r="K49" s="71" t="str">
        <f t="shared" si="2"/>
        <v>-</v>
      </c>
      <c r="L49" s="71">
        <f t="shared" si="3"/>
        <v>1</v>
      </c>
      <c r="M49" s="58">
        <f t="shared" si="7"/>
        <v>1</v>
      </c>
      <c r="N49" s="65">
        <f>M49/$M$51</f>
        <v>1.8348623853211009E-4</v>
      </c>
    </row>
    <row r="50" spans="1:14">
      <c r="A50" s="57" t="s">
        <v>90</v>
      </c>
      <c r="B50" s="58" t="s">
        <v>91</v>
      </c>
      <c r="C50" s="71" t="s">
        <v>91</v>
      </c>
      <c r="D50" s="71">
        <v>1</v>
      </c>
      <c r="E50" s="58" t="s">
        <v>91</v>
      </c>
      <c r="F50" s="58" t="s">
        <v>91</v>
      </c>
      <c r="G50" s="58">
        <v>0</v>
      </c>
      <c r="H50" s="58">
        <f t="shared" si="0"/>
        <v>1</v>
      </c>
      <c r="I50" s="65">
        <f>H50/$H$51</f>
        <v>1.6934801016088062E-4</v>
      </c>
      <c r="K50" s="71" t="str">
        <f t="shared" si="2"/>
        <v>-</v>
      </c>
      <c r="L50" s="71">
        <f t="shared" si="3"/>
        <v>1</v>
      </c>
      <c r="M50" s="58">
        <f t="shared" si="7"/>
        <v>1</v>
      </c>
      <c r="N50" s="65">
        <f>M50/$M$51</f>
        <v>1.8348623853211009E-4</v>
      </c>
    </row>
    <row r="51" spans="1:14">
      <c r="A51" s="59" t="s">
        <v>31</v>
      </c>
      <c r="B51" s="60">
        <f>SUM(B8:B50)</f>
        <v>74</v>
      </c>
      <c r="C51" s="72">
        <f>SUM(C8:C50)</f>
        <v>479</v>
      </c>
      <c r="D51" s="72">
        <f>SUM(D8:D50)</f>
        <v>4971</v>
      </c>
      <c r="E51" s="60">
        <f>SUM(E8:E50)</f>
        <v>105</v>
      </c>
      <c r="F51" s="60">
        <f>SUM(F8:F50)</f>
        <v>276</v>
      </c>
      <c r="G51" s="60">
        <f>SUM(G8:G50)</f>
        <v>0</v>
      </c>
      <c r="H51" s="60">
        <f>SUM(H8:H50)</f>
        <v>5905</v>
      </c>
      <c r="I51" s="66">
        <f>SUM(I8:I50)</f>
        <v>1</v>
      </c>
      <c r="K51" s="72">
        <f>SUM(K8:K50)</f>
        <v>479</v>
      </c>
      <c r="L51" s="72">
        <f>SUM(L8:L50)</f>
        <v>4971</v>
      </c>
      <c r="M51" s="60">
        <f>SUM(M8:M50)</f>
        <v>5450</v>
      </c>
      <c r="N51" s="66">
        <f>SUM(N8:N50)</f>
        <v>1</v>
      </c>
    </row>
    <row r="53" spans="1:14">
      <c r="A53" s="6" t="s">
        <v>43</v>
      </c>
    </row>
    <row r="54" spans="1:14">
      <c r="A54" s="30" t="s">
        <v>98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68" customWidth="1"/>
    <col min="2" max="2" width="9.140625" style="67"/>
    <col min="3" max="3" width="9.140625" style="61"/>
    <col min="4" max="4" width="10.42578125" style="61" customWidth="1"/>
    <col min="5" max="5" width="9.140625" style="62"/>
    <col min="6" max="160" width="9.140625" style="61"/>
    <col min="161" max="161" width="64.7109375" style="61" bestFit="1" customWidth="1"/>
    <col min="162" max="163" width="9.140625" style="61"/>
    <col min="164" max="164" width="10.42578125" style="61" customWidth="1"/>
    <col min="165" max="217" width="9.140625" style="61"/>
    <col min="218" max="218" width="64.7109375" style="61" bestFit="1" customWidth="1"/>
    <col min="219" max="220" width="9.140625" style="61"/>
    <col min="221" max="221" width="10.42578125" style="61" customWidth="1"/>
    <col min="222" max="225" width="9.140625" style="61"/>
    <col min="226" max="226" width="64.7109375" style="61" bestFit="1" customWidth="1"/>
    <col min="227" max="228" width="9.140625" style="61"/>
    <col min="229" max="229" width="10.42578125" style="61" customWidth="1"/>
    <col min="230" max="16384" width="9.140625" style="61"/>
  </cols>
  <sheetData>
    <row r="1" spans="1:6" ht="17.25">
      <c r="A1" s="148" t="s">
        <v>26</v>
      </c>
      <c r="B1" s="148"/>
      <c r="C1" s="148"/>
      <c r="D1" s="148"/>
      <c r="E1" s="148"/>
      <c r="F1" s="148"/>
    </row>
    <row r="2" spans="1:6">
      <c r="A2" s="78" t="s">
        <v>45</v>
      </c>
      <c r="B2" s="78"/>
      <c r="C2" s="78"/>
      <c r="D2" s="78"/>
      <c r="E2" s="78"/>
      <c r="F2" s="78"/>
    </row>
    <row r="3" spans="1:6" ht="18">
      <c r="A3" s="149" t="s">
        <v>44</v>
      </c>
      <c r="B3" s="149"/>
      <c r="C3" s="149"/>
      <c r="D3" s="149"/>
      <c r="E3" s="149"/>
      <c r="F3" s="149"/>
    </row>
    <row r="4" spans="1:6">
      <c r="A4" s="28"/>
      <c r="B4" s="28"/>
      <c r="C4" s="28"/>
      <c r="D4" s="28"/>
      <c r="E4" s="29"/>
    </row>
    <row r="5" spans="1:6" ht="15.75">
      <c r="A5" s="142" t="s">
        <v>99</v>
      </c>
      <c r="B5" s="143"/>
      <c r="C5" s="143"/>
      <c r="D5" s="143"/>
      <c r="E5" s="143"/>
      <c r="F5" s="144"/>
    </row>
    <row r="6" spans="1:6">
      <c r="B6" s="68"/>
      <c r="C6" s="68"/>
      <c r="D6" s="67"/>
    </row>
    <row r="7" spans="1:6" ht="30">
      <c r="A7" s="63" t="s">
        <v>27</v>
      </c>
      <c r="B7" s="64" t="s">
        <v>34</v>
      </c>
      <c r="C7" s="64" t="s">
        <v>36</v>
      </c>
      <c r="D7" s="64" t="s">
        <v>35</v>
      </c>
      <c r="E7" s="63" t="s">
        <v>21</v>
      </c>
      <c r="F7" s="63" t="s">
        <v>30</v>
      </c>
    </row>
    <row r="8" spans="1:6">
      <c r="A8" s="57" t="s">
        <v>46</v>
      </c>
      <c r="B8" s="58">
        <v>438</v>
      </c>
      <c r="C8" s="58">
        <v>1611</v>
      </c>
      <c r="D8" s="58">
        <v>583</v>
      </c>
      <c r="E8" s="58">
        <f>SUM(B8:D8)</f>
        <v>2632</v>
      </c>
      <c r="F8" s="65">
        <f>E8/$E$51</f>
        <v>0.44572396274343778</v>
      </c>
    </row>
    <row r="9" spans="1:6">
      <c r="A9" s="57" t="s">
        <v>47</v>
      </c>
      <c r="B9" s="58">
        <v>363</v>
      </c>
      <c r="C9" s="58">
        <v>1230</v>
      </c>
      <c r="D9" s="58">
        <v>604</v>
      </c>
      <c r="E9" s="58">
        <f t="shared" ref="E9:E49" si="0">SUM(B9:D9)</f>
        <v>2197</v>
      </c>
      <c r="F9" s="65">
        <f>E9/$E$51</f>
        <v>0.37205757832345471</v>
      </c>
    </row>
    <row r="10" spans="1:6">
      <c r="A10" s="57" t="s">
        <v>48</v>
      </c>
      <c r="B10" s="58">
        <v>38</v>
      </c>
      <c r="C10" s="58">
        <v>121</v>
      </c>
      <c r="D10" s="58">
        <v>57</v>
      </c>
      <c r="E10" s="58">
        <f t="shared" ref="E10" si="1">SUM(B10:D10)</f>
        <v>216</v>
      </c>
      <c r="F10" s="65">
        <f>E10/$E$51</f>
        <v>3.657917019475021E-2</v>
      </c>
    </row>
    <row r="11" spans="1:6">
      <c r="A11" s="57" t="s">
        <v>49</v>
      </c>
      <c r="B11" s="58">
        <v>26</v>
      </c>
      <c r="C11" s="58">
        <v>73</v>
      </c>
      <c r="D11" s="58">
        <v>31</v>
      </c>
      <c r="E11" s="58">
        <f t="shared" ref="E11:E32" si="2">SUM(B11:D11)</f>
        <v>130</v>
      </c>
      <c r="F11" s="65">
        <f>E11/$E$51</f>
        <v>2.201524132091448E-2</v>
      </c>
    </row>
    <row r="12" spans="1:6">
      <c r="A12" s="57" t="s">
        <v>50</v>
      </c>
      <c r="B12" s="58">
        <v>6</v>
      </c>
      <c r="C12" s="58">
        <v>42</v>
      </c>
      <c r="D12" s="58">
        <v>58</v>
      </c>
      <c r="E12" s="58">
        <f t="shared" ref="E12:E18" si="3">SUM(B12:D12)</f>
        <v>106</v>
      </c>
      <c r="F12" s="65">
        <f>E12/$E$51</f>
        <v>1.7950889077053344E-2</v>
      </c>
    </row>
    <row r="13" spans="1:6">
      <c r="A13" s="57" t="s">
        <v>51</v>
      </c>
      <c r="B13" s="58">
        <v>22</v>
      </c>
      <c r="C13" s="58">
        <v>40</v>
      </c>
      <c r="D13" s="58">
        <v>14</v>
      </c>
      <c r="E13" s="58">
        <f t="shared" si="3"/>
        <v>76</v>
      </c>
      <c r="F13" s="65">
        <f>E13/$E$51</f>
        <v>1.2870448772226926E-2</v>
      </c>
    </row>
    <row r="14" spans="1:6">
      <c r="A14" s="57" t="s">
        <v>52</v>
      </c>
      <c r="B14" s="58">
        <v>4</v>
      </c>
      <c r="C14" s="58">
        <v>20</v>
      </c>
      <c r="D14" s="58">
        <v>34</v>
      </c>
      <c r="E14" s="58">
        <f t="shared" si="3"/>
        <v>58</v>
      </c>
      <c r="F14" s="65">
        <f>E14/$E$51</f>
        <v>9.8221845893310747E-3</v>
      </c>
    </row>
    <row r="15" spans="1:6">
      <c r="A15" s="57" t="s">
        <v>54</v>
      </c>
      <c r="B15" s="58">
        <v>17</v>
      </c>
      <c r="C15" s="58">
        <v>24</v>
      </c>
      <c r="D15" s="58">
        <v>13</v>
      </c>
      <c r="E15" s="58">
        <f t="shared" si="3"/>
        <v>54</v>
      </c>
      <c r="F15" s="65">
        <f>E15/$E$51</f>
        <v>9.1447925486875525E-3</v>
      </c>
    </row>
    <row r="16" spans="1:6">
      <c r="A16" s="57" t="s">
        <v>53</v>
      </c>
      <c r="B16" s="58">
        <v>2</v>
      </c>
      <c r="C16" s="58">
        <v>41</v>
      </c>
      <c r="D16" s="58">
        <v>10</v>
      </c>
      <c r="E16" s="58">
        <f t="shared" si="3"/>
        <v>53</v>
      </c>
      <c r="F16" s="65">
        <f>E16/$E$51</f>
        <v>8.975444538526672E-3</v>
      </c>
    </row>
    <row r="17" spans="1:6">
      <c r="A17" s="57" t="s">
        <v>56</v>
      </c>
      <c r="B17" s="58">
        <v>11</v>
      </c>
      <c r="C17" s="58">
        <v>20</v>
      </c>
      <c r="D17" s="58">
        <v>9</v>
      </c>
      <c r="E17" s="58">
        <f t="shared" si="3"/>
        <v>40</v>
      </c>
      <c r="F17" s="65">
        <f>E17/$E$51</f>
        <v>6.7739204064352241E-3</v>
      </c>
    </row>
    <row r="18" spans="1:6">
      <c r="A18" s="57" t="s">
        <v>55</v>
      </c>
      <c r="B18" s="58">
        <v>10</v>
      </c>
      <c r="C18" s="58">
        <v>22</v>
      </c>
      <c r="D18" s="58">
        <v>6</v>
      </c>
      <c r="E18" s="58">
        <f t="shared" si="3"/>
        <v>38</v>
      </c>
      <c r="F18" s="65">
        <f>E18/$E$51</f>
        <v>6.4352243861134631E-3</v>
      </c>
    </row>
    <row r="19" spans="1:6">
      <c r="A19" s="57" t="s">
        <v>59</v>
      </c>
      <c r="B19" s="58">
        <v>11</v>
      </c>
      <c r="C19" s="58">
        <v>18</v>
      </c>
      <c r="D19" s="58">
        <v>8</v>
      </c>
      <c r="E19" s="58">
        <f t="shared" ref="E19" si="4">SUM(B19:D19)</f>
        <v>37</v>
      </c>
      <c r="F19" s="65">
        <f>E19/$E$51</f>
        <v>6.2658763759525825E-3</v>
      </c>
    </row>
    <row r="20" spans="1:6">
      <c r="A20" s="57" t="s">
        <v>58</v>
      </c>
      <c r="B20" s="58">
        <v>1</v>
      </c>
      <c r="C20" s="58">
        <v>20</v>
      </c>
      <c r="D20" s="58">
        <v>15</v>
      </c>
      <c r="E20" s="58">
        <f t="shared" ref="E20:E31" si="5">SUM(B20:D20)</f>
        <v>36</v>
      </c>
      <c r="F20" s="65">
        <f>E20/$E$51</f>
        <v>6.096528365791702E-3</v>
      </c>
    </row>
    <row r="21" spans="1:6">
      <c r="A21" s="57" t="s">
        <v>60</v>
      </c>
      <c r="B21" s="58">
        <v>3</v>
      </c>
      <c r="C21" s="58">
        <v>15</v>
      </c>
      <c r="D21" s="58">
        <v>14</v>
      </c>
      <c r="E21" s="58">
        <f t="shared" si="5"/>
        <v>32</v>
      </c>
      <c r="F21" s="65">
        <f>E21/$E$51</f>
        <v>5.4191363251481798E-3</v>
      </c>
    </row>
    <row r="22" spans="1:6">
      <c r="A22" s="57" t="s">
        <v>57</v>
      </c>
      <c r="B22" s="58">
        <v>2</v>
      </c>
      <c r="C22" s="58">
        <v>15</v>
      </c>
      <c r="D22" s="58">
        <v>11</v>
      </c>
      <c r="E22" s="58">
        <f t="shared" ref="E22" si="6">SUM(B22:D22)</f>
        <v>28</v>
      </c>
      <c r="F22" s="65">
        <f>E22/$E$51</f>
        <v>4.7417442845046568E-3</v>
      </c>
    </row>
    <row r="23" spans="1:6">
      <c r="A23" s="57" t="s">
        <v>62</v>
      </c>
      <c r="B23" s="58">
        <v>6</v>
      </c>
      <c r="C23" s="58">
        <v>8</v>
      </c>
      <c r="D23" s="58">
        <v>8</v>
      </c>
      <c r="E23" s="58">
        <f t="shared" ref="E23:E24" si="7">SUM(B23:D23)</f>
        <v>22</v>
      </c>
      <c r="F23" s="65">
        <f>E23/$E$51</f>
        <v>3.7256562235393736E-3</v>
      </c>
    </row>
    <row r="24" spans="1:6">
      <c r="A24" s="57" t="s">
        <v>64</v>
      </c>
      <c r="B24" s="58">
        <v>1</v>
      </c>
      <c r="C24" s="58">
        <v>8</v>
      </c>
      <c r="D24" s="58">
        <v>8</v>
      </c>
      <c r="E24" s="58">
        <f t="shared" si="7"/>
        <v>17</v>
      </c>
      <c r="F24" s="65">
        <f>E24/$E$51</f>
        <v>2.8789161727349705E-3</v>
      </c>
    </row>
    <row r="25" spans="1:6">
      <c r="A25" s="57" t="s">
        <v>61</v>
      </c>
      <c r="B25" s="58">
        <v>1</v>
      </c>
      <c r="C25" s="58">
        <v>10</v>
      </c>
      <c r="D25" s="58">
        <v>6</v>
      </c>
      <c r="E25" s="58">
        <f t="shared" si="5"/>
        <v>17</v>
      </c>
      <c r="F25" s="65">
        <f>E25/$E$51</f>
        <v>2.8789161727349705E-3</v>
      </c>
    </row>
    <row r="26" spans="1:6">
      <c r="A26" s="57" t="s">
        <v>63</v>
      </c>
      <c r="B26" s="58" t="s">
        <v>91</v>
      </c>
      <c r="C26" s="58">
        <v>7</v>
      </c>
      <c r="D26" s="58">
        <v>7</v>
      </c>
      <c r="E26" s="58">
        <f t="shared" si="5"/>
        <v>14</v>
      </c>
      <c r="F26" s="65">
        <f>E26/$E$51</f>
        <v>2.3708721422523284E-3</v>
      </c>
    </row>
    <row r="27" spans="1:6">
      <c r="A27" s="57" t="s">
        <v>65</v>
      </c>
      <c r="B27" s="58">
        <v>4</v>
      </c>
      <c r="C27" s="58">
        <v>8</v>
      </c>
      <c r="D27" s="58">
        <v>2</v>
      </c>
      <c r="E27" s="58">
        <f t="shared" si="5"/>
        <v>14</v>
      </c>
      <c r="F27" s="65">
        <f>E27/$E$51</f>
        <v>2.3708721422523284E-3</v>
      </c>
    </row>
    <row r="28" spans="1:6">
      <c r="A28" s="57" t="s">
        <v>66</v>
      </c>
      <c r="B28" s="58">
        <v>3</v>
      </c>
      <c r="C28" s="58">
        <v>6</v>
      </c>
      <c r="D28" s="58">
        <v>3</v>
      </c>
      <c r="E28" s="58">
        <f t="shared" si="5"/>
        <v>12</v>
      </c>
      <c r="F28" s="65">
        <f>E28/$E$51</f>
        <v>2.0321761219305673E-3</v>
      </c>
    </row>
    <row r="29" spans="1:6">
      <c r="A29" s="57" t="s">
        <v>68</v>
      </c>
      <c r="B29" s="58" t="s">
        <v>91</v>
      </c>
      <c r="C29" s="58">
        <v>4</v>
      </c>
      <c r="D29" s="58">
        <v>7</v>
      </c>
      <c r="E29" s="58">
        <f t="shared" si="5"/>
        <v>11</v>
      </c>
      <c r="F29" s="65">
        <f>E29/$E$51</f>
        <v>1.8628281117696868E-3</v>
      </c>
    </row>
    <row r="30" spans="1:6">
      <c r="A30" s="57" t="s">
        <v>67</v>
      </c>
      <c r="B30" s="58">
        <v>2</v>
      </c>
      <c r="C30" s="58">
        <v>6</v>
      </c>
      <c r="D30" s="58">
        <v>3</v>
      </c>
      <c r="E30" s="58">
        <f t="shared" si="5"/>
        <v>11</v>
      </c>
      <c r="F30" s="65">
        <f>E30/$E$51</f>
        <v>1.8628281117696868E-3</v>
      </c>
    </row>
    <row r="31" spans="1:6">
      <c r="A31" s="57" t="s">
        <v>69</v>
      </c>
      <c r="B31" s="58">
        <v>3</v>
      </c>
      <c r="C31" s="58">
        <v>3</v>
      </c>
      <c r="D31" s="58" t="s">
        <v>91</v>
      </c>
      <c r="E31" s="58">
        <f t="shared" si="5"/>
        <v>6</v>
      </c>
      <c r="F31" s="65">
        <f>E31/$E$51</f>
        <v>1.0160880609652837E-3</v>
      </c>
    </row>
    <row r="32" spans="1:6">
      <c r="A32" s="57" t="s">
        <v>71</v>
      </c>
      <c r="B32" s="58" t="s">
        <v>91</v>
      </c>
      <c r="C32" s="58">
        <v>3</v>
      </c>
      <c r="D32" s="58">
        <v>2</v>
      </c>
      <c r="E32" s="58">
        <f t="shared" si="2"/>
        <v>5</v>
      </c>
      <c r="F32" s="65">
        <f>E32/$E$51</f>
        <v>8.4674005080440302E-4</v>
      </c>
    </row>
    <row r="33" spans="1:6">
      <c r="A33" s="57" t="s">
        <v>72</v>
      </c>
      <c r="B33" s="58">
        <v>1</v>
      </c>
      <c r="C33" s="58">
        <v>2</v>
      </c>
      <c r="D33" s="58">
        <v>2</v>
      </c>
      <c r="E33" s="58">
        <f t="shared" ref="E33" si="8">SUM(B33:D33)</f>
        <v>5</v>
      </c>
      <c r="F33" s="65">
        <f>E33/$E$51</f>
        <v>8.4674005080440302E-4</v>
      </c>
    </row>
    <row r="34" spans="1:6">
      <c r="A34" s="57" t="s">
        <v>70</v>
      </c>
      <c r="B34" s="58">
        <v>1</v>
      </c>
      <c r="C34" s="58">
        <v>1</v>
      </c>
      <c r="D34" s="58">
        <v>3</v>
      </c>
      <c r="E34" s="58">
        <f t="shared" ref="E34" si="9">SUM(B34:D34)</f>
        <v>5</v>
      </c>
      <c r="F34" s="65">
        <f>E34/$E$51</f>
        <v>8.4674005080440302E-4</v>
      </c>
    </row>
    <row r="35" spans="1:6">
      <c r="A35" s="57" t="s">
        <v>75</v>
      </c>
      <c r="B35" s="58">
        <v>3</v>
      </c>
      <c r="C35" s="58">
        <v>2</v>
      </c>
      <c r="D35" s="58" t="s">
        <v>91</v>
      </c>
      <c r="E35" s="58">
        <f t="shared" ref="E35:E36" si="10">SUM(B35:D35)</f>
        <v>5</v>
      </c>
      <c r="F35" s="65">
        <f>E35/$E$51</f>
        <v>8.4674005080440302E-4</v>
      </c>
    </row>
    <row r="36" spans="1:6">
      <c r="A36" s="57" t="s">
        <v>74</v>
      </c>
      <c r="B36" s="58">
        <v>2</v>
      </c>
      <c r="C36" s="58">
        <v>2</v>
      </c>
      <c r="D36" s="58" t="s">
        <v>91</v>
      </c>
      <c r="E36" s="58">
        <f t="shared" si="10"/>
        <v>4</v>
      </c>
      <c r="F36" s="65">
        <f>E36/$E$51</f>
        <v>6.7739204064352248E-4</v>
      </c>
    </row>
    <row r="37" spans="1:6">
      <c r="A37" s="57" t="s">
        <v>73</v>
      </c>
      <c r="B37" s="58">
        <v>1</v>
      </c>
      <c r="C37" s="58">
        <v>3</v>
      </c>
      <c r="D37" s="58" t="s">
        <v>91</v>
      </c>
      <c r="E37" s="58">
        <f t="shared" ref="E37" si="11">SUM(B37:D37)</f>
        <v>4</v>
      </c>
      <c r="F37" s="65">
        <f>E37/$E$51</f>
        <v>6.7739204064352248E-4</v>
      </c>
    </row>
    <row r="38" spans="1:6">
      <c r="A38" s="57" t="s">
        <v>77</v>
      </c>
      <c r="B38" s="58" t="s">
        <v>91</v>
      </c>
      <c r="C38" s="58">
        <v>3</v>
      </c>
      <c r="D38" s="58" t="s">
        <v>91</v>
      </c>
      <c r="E38" s="58">
        <f t="shared" ref="E38:E43" si="12">SUM(B38:D38)</f>
        <v>3</v>
      </c>
      <c r="F38" s="65">
        <f>E38/$E$51</f>
        <v>5.0804403048264183E-4</v>
      </c>
    </row>
    <row r="39" spans="1:6">
      <c r="A39" s="57" t="s">
        <v>76</v>
      </c>
      <c r="B39" s="58">
        <v>1</v>
      </c>
      <c r="C39" s="58" t="s">
        <v>91</v>
      </c>
      <c r="D39" s="58">
        <v>2</v>
      </c>
      <c r="E39" s="58">
        <f t="shared" ref="E39" si="13">SUM(B39:D39)</f>
        <v>3</v>
      </c>
      <c r="F39" s="65">
        <f>E39/$E$51</f>
        <v>5.0804403048264183E-4</v>
      </c>
    </row>
    <row r="40" spans="1:6">
      <c r="A40" s="57" t="s">
        <v>79</v>
      </c>
      <c r="B40" s="58">
        <v>1</v>
      </c>
      <c r="C40" s="58">
        <v>1</v>
      </c>
      <c r="D40" s="58" t="s">
        <v>91</v>
      </c>
      <c r="E40" s="58">
        <f t="shared" ref="E40:E42" si="14">SUM(B40:D40)</f>
        <v>2</v>
      </c>
      <c r="F40" s="65">
        <f>E40/$E$51</f>
        <v>3.3869602032176124E-4</v>
      </c>
    </row>
    <row r="41" spans="1:6">
      <c r="A41" s="57" t="s">
        <v>80</v>
      </c>
      <c r="B41" s="58" t="s">
        <v>91</v>
      </c>
      <c r="C41" s="58">
        <v>1</v>
      </c>
      <c r="D41" s="58">
        <v>1</v>
      </c>
      <c r="E41" s="58">
        <f t="shared" si="14"/>
        <v>2</v>
      </c>
      <c r="F41" s="65">
        <f>E41/$E$51</f>
        <v>3.3869602032176124E-4</v>
      </c>
    </row>
    <row r="42" spans="1:6">
      <c r="A42" s="57" t="s">
        <v>81</v>
      </c>
      <c r="B42" s="58" t="s">
        <v>91</v>
      </c>
      <c r="C42" s="58">
        <v>1</v>
      </c>
      <c r="D42" s="58">
        <v>1</v>
      </c>
      <c r="E42" s="58">
        <f t="shared" si="14"/>
        <v>2</v>
      </c>
      <c r="F42" s="65">
        <f>E42/$E$51</f>
        <v>3.3869602032176124E-4</v>
      </c>
    </row>
    <row r="43" spans="1:6">
      <c r="A43" s="57" t="s">
        <v>83</v>
      </c>
      <c r="B43" s="58" t="s">
        <v>91</v>
      </c>
      <c r="C43" s="58" t="s">
        <v>91</v>
      </c>
      <c r="D43" s="58">
        <v>1</v>
      </c>
      <c r="E43" s="58">
        <f t="shared" si="12"/>
        <v>1</v>
      </c>
      <c r="F43" s="65">
        <f>E43/$E$51</f>
        <v>1.6934801016088062E-4</v>
      </c>
    </row>
    <row r="44" spans="1:6">
      <c r="A44" s="57" t="s">
        <v>85</v>
      </c>
      <c r="B44" s="58" t="s">
        <v>91</v>
      </c>
      <c r="C44" s="58" t="s">
        <v>91</v>
      </c>
      <c r="D44" s="58">
        <v>1</v>
      </c>
      <c r="E44" s="58">
        <f t="shared" ref="E44:E47" si="15">SUM(B44:D44)</f>
        <v>1</v>
      </c>
      <c r="F44" s="65">
        <f>E44/$E$51</f>
        <v>1.6934801016088062E-4</v>
      </c>
    </row>
    <row r="45" spans="1:6">
      <c r="A45" s="57" t="s">
        <v>78</v>
      </c>
      <c r="B45" s="58" t="s">
        <v>91</v>
      </c>
      <c r="C45" s="58">
        <v>1</v>
      </c>
      <c r="D45" s="58" t="s">
        <v>91</v>
      </c>
      <c r="E45" s="58">
        <f t="shared" si="15"/>
        <v>1</v>
      </c>
      <c r="F45" s="65">
        <f>E45/$E$51</f>
        <v>1.6934801016088062E-4</v>
      </c>
    </row>
    <row r="46" spans="1:6">
      <c r="A46" s="57" t="s">
        <v>84</v>
      </c>
      <c r="B46" s="58" t="s">
        <v>91</v>
      </c>
      <c r="C46" s="58">
        <v>1</v>
      </c>
      <c r="D46" s="58" t="s">
        <v>91</v>
      </c>
      <c r="E46" s="58">
        <f t="shared" si="15"/>
        <v>1</v>
      </c>
      <c r="F46" s="65">
        <f>E46/$E$51</f>
        <v>1.6934801016088062E-4</v>
      </c>
    </row>
    <row r="47" spans="1:6">
      <c r="A47" s="57" t="s">
        <v>82</v>
      </c>
      <c r="B47" s="58" t="s">
        <v>91</v>
      </c>
      <c r="C47" s="58">
        <v>1</v>
      </c>
      <c r="D47" s="58" t="s">
        <v>91</v>
      </c>
      <c r="E47" s="58">
        <f t="shared" si="15"/>
        <v>1</v>
      </c>
      <c r="F47" s="65">
        <f>E47/$E$51</f>
        <v>1.6934801016088062E-4</v>
      </c>
    </row>
    <row r="48" spans="1:6">
      <c r="A48" s="57" t="s">
        <v>87</v>
      </c>
      <c r="B48" s="58" t="s">
        <v>91</v>
      </c>
      <c r="C48" s="58">
        <v>1</v>
      </c>
      <c r="D48" s="58" t="s">
        <v>91</v>
      </c>
      <c r="E48" s="58">
        <f t="shared" si="0"/>
        <v>1</v>
      </c>
      <c r="F48" s="65">
        <f>E48/$E$51</f>
        <v>1.6934801016088062E-4</v>
      </c>
    </row>
    <row r="49" spans="1:6">
      <c r="A49" s="57" t="s">
        <v>86</v>
      </c>
      <c r="B49" s="58" t="s">
        <v>91</v>
      </c>
      <c r="C49" s="58">
        <v>1</v>
      </c>
      <c r="D49" s="58" t="s">
        <v>91</v>
      </c>
      <c r="E49" s="58">
        <f t="shared" si="0"/>
        <v>1</v>
      </c>
      <c r="F49" s="65">
        <f>E49/$E$51</f>
        <v>1.6934801016088062E-4</v>
      </c>
    </row>
    <row r="50" spans="1:6">
      <c r="A50" s="57" t="s">
        <v>90</v>
      </c>
      <c r="B50" s="58" t="s">
        <v>91</v>
      </c>
      <c r="C50" s="58">
        <v>1</v>
      </c>
      <c r="D50" s="58" t="s">
        <v>91</v>
      </c>
      <c r="E50" s="58">
        <f t="shared" ref="E50" si="16">SUM(B50:D50)</f>
        <v>1</v>
      </c>
      <c r="F50" s="65">
        <f>E50/$E$51</f>
        <v>1.6934801016088062E-4</v>
      </c>
    </row>
    <row r="51" spans="1:6">
      <c r="A51" s="59" t="s">
        <v>31</v>
      </c>
      <c r="B51" s="60">
        <f>SUM(B8:B50)</f>
        <v>984</v>
      </c>
      <c r="C51" s="60">
        <f>SUM(C8:C50)</f>
        <v>3397</v>
      </c>
      <c r="D51" s="60">
        <f>SUM(D8:D50)</f>
        <v>1524</v>
      </c>
      <c r="E51" s="60">
        <f>SUM(E8:E50)</f>
        <v>5905</v>
      </c>
      <c r="F51" s="66">
        <f>SUM(F8:F50)</f>
        <v>1</v>
      </c>
    </row>
    <row r="52" spans="1:6" s="67" customFormat="1">
      <c r="B52" s="69"/>
      <c r="C52" s="69"/>
      <c r="D52" s="69"/>
      <c r="E52" s="69"/>
    </row>
    <row r="53" spans="1:6">
      <c r="A53" s="6" t="s">
        <v>43</v>
      </c>
      <c r="B53" s="70"/>
      <c r="C53" s="70"/>
      <c r="D53" s="70"/>
      <c r="E53" s="70"/>
    </row>
    <row r="54" spans="1:6">
      <c r="A54" s="30" t="str">
        <f>'Atos Infracionais por Artigo'!A54</f>
        <v>POSIÇÃO:- CORTE AIO 27.03.2020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2019-09-20T18:01:40Z</cp:lastPrinted>
  <dcterms:created xsi:type="dcterms:W3CDTF">2011-08-30T19:59:53Z</dcterms:created>
  <dcterms:modified xsi:type="dcterms:W3CDTF">2020-04-06T21:57:35Z</dcterms:modified>
</cp:coreProperties>
</file>