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<sst xmlns="http://schemas.openxmlformats.org/spreadsheetml/2006/main" count="281" uniqueCount="158">
  <si>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</si>
  <si>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</si>
  <si>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</si>
  <si>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</si>
  <si>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</si>
  <si>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</si>
  <si>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</si>
  <si>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</si>
  <si>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</si>
  <si>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</si>
  <si>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</si>
  <si>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</si>
  <si>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</si>
  <si>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</si>
  <si>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</si>
  <si>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</si>
  <si>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</si>
  <si>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</si>
  <si>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</si>
  <si>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</si>
  <si>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</si>
  <si>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</si>
  <si>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PROGRAMAS DE ATENDIMENTO</t>
  </si>
  <si>
    <t>29.12.2017</t>
  </si>
  <si>
    <t>27.12.2018</t>
  </si>
  <si>
    <t>31.12.2019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</si>
  <si>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</si>
  <si>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</si>
  <si>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</si>
  <si>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</si>
  <si>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</si>
  <si>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</si>
  <si>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</si>
  <si>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</si>
  <si>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</si>
  <si>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</si>
  <si>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</si>
  <si>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</si>
  <si>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</si>
  <si>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</si>
  <si>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</si>
  <si>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</si>
  <si>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</si>
  <si>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</si>
  <si>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</si>
  <si>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</si>
  <si>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</si>
  <si>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</si>
  <si>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</si>
  <si>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</si>
  <si>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</si>
  <si>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</si>
  <si>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</si>
  <si>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</si>
  <si>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</si>
  <si>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</si>
  <si>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ESTUPRO</t>
  </si>
  <si>
    <t>S/I</t>
  </si>
  <si>
    <t>FURTO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</si>
  <si>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</si>
  <si>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</si>
  <si>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</si>
  <si>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</si>
  <si>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</si>
  <si>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</si>
  <si>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</si>
  <si>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</si>
  <si>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</si>
  <si>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</si>
  <si>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</si>
  <si>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</si>
  <si>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</si>
  <si>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</si>
  <si>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</si>
  <si>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</si>
  <si>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</si>
  <si>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</si>
  <si>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</si>
  <si>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</si>
  <si>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</si>
  <si>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</si>
  <si>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</si>
  <si>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</si>
  <si>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</si>
  <si>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</si>
  <si>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</si>
  <si>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</si>
  <si>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</si>
  <si>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</si>
  <si>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</si>
  <si>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</si>
  <si>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</si>
  <si>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</si>
  <si>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</si>
  <si>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</si>
  <si>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</si>
  <si>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</si>
  <si>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</si>
  <si>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</si>
  <si>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</si>
  <si>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</si>
  <si>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</si>
  <si>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</si>
  <si>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</si>
  <si>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</si>
  <si>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</si>
  <si>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</si>
  <si>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</si>
  <si>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</si>
  <si>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LESÃO CORPORAL DOLOSA</t>
  </si>
  <si>
    <t>HOMICÍDIO DOLOSO QUALIFICADO TENTADO</t>
  </si>
  <si>
    <t>ROUBO QUALIFICADO TENTADO</t>
  </si>
  <si>
    <t>RECEPTAÇÃO</t>
  </si>
  <si>
    <t>PORTE DE ARMA DE FOGO</t>
  </si>
  <si>
    <t>HOMICÍDIO DOLOSO PRIVILEGIADO</t>
  </si>
  <si>
    <t>HOMICÍDIO DOLOSO</t>
  </si>
  <si>
    <t>HOMICÍDIO SIMPLES TENTADO</t>
  </si>
  <si>
    <t>EXTORSÃO</t>
  </si>
  <si>
    <t>OUTROS</t>
  </si>
  <si>
    <t>HOMICÍDIO DOLOSO TENTADO</t>
  </si>
  <si>
    <t>ROUBO SIMPLES TENTADO</t>
  </si>
  <si>
    <t>LESÃO CORPORAL LEVE</t>
  </si>
  <si>
    <t>LATROCÍNIO - ROUBO QUALIFICADO PELO RESULTADO MORTE TENTADO</t>
  </si>
  <si>
    <t>FURTO QUALIFICADO TENTADO</t>
  </si>
  <si>
    <t>DESACATO</t>
  </si>
  <si>
    <t>DANO</t>
  </si>
  <si>
    <t>SEQUESTRO OU CARCERE PRIVADO</t>
  </si>
  <si>
    <t>ESTUPRO QUALIFICADO</t>
  </si>
  <si>
    <t>PORTE OU USO DE DROGAS</t>
  </si>
  <si>
    <t>DESTRUIÇÃO, SUBTRAÇÃO OU OCULTAÇÃO DE CADÁVER</t>
  </si>
  <si>
    <t>DESCUMPRIMENTO DE MEDIDA JUDICIAL</t>
  </si>
  <si>
    <t>DANO QUALIFICADO</t>
  </si>
  <si>
    <t>RIXA QUALIFICADA</t>
  </si>
  <si>
    <t>ESTELIONATO E OUTRAS FRAUDES</t>
  </si>
  <si>
    <t>FORMAÇÃO DE QUADRILHA OU BANDO</t>
  </si>
  <si>
    <t>DESOBEDIÊNCIA</t>
  </si>
  <si>
    <t>LESÃO CORPORAL DOLOSA QUALIFICADA</t>
  </si>
  <si>
    <t>ADULTERAÇÃO DE SINAL IDENTIFICADOR DE VEÍCULO AUTOMOTOR</t>
  </si>
  <si>
    <t>HOMICÍDIO DOLOSO PRIVILEGIADO TENTADO</t>
  </si>
  <si>
    <t>FURTO SIMPLES TENTADO</t>
  </si>
  <si>
    <t>-</t>
  </si>
  <si>
    <t>INCÊNDIO</t>
  </si>
  <si>
    <t>TOTAL (distribuidos em 50 municípios, incluindo a Capital)
 sendo que 19 centros de atendimento são gestão compartilhada.</t>
  </si>
  <si>
    <t>EXTORSÃO MEDIANTE SEQÜESTRO</t>
  </si>
  <si>
    <t>SEQÜESTRO OU CÁRCERE PRIVADO QUALIFICADO</t>
  </si>
  <si>
    <t>APROPRIAÇÃO INDÉBITA</t>
  </si>
  <si>
    <t>BOLETIM ESTATÍSTICO DIÁRIO DA FUNDAÇÃO CASA - POSIÇÃO 11/12/2020 - 10h15</t>
  </si>
  <si>
    <t>11.12.2020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</si>
  <si>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</si>
  <si>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</si>
  <si>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</si>
  <si>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</si>
  <si>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</si>
  <si>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Taxa de Ocupação*</t>
  </si>
  <si>
    <t>* O atendimento inicial e a internação sanção podem ser atendidos nos espaços dos centros de internação provisória e internação, de acordo com as portarias específicas.</t>
  </si>
  <si>
    <t>ATOS INFRACIONAIS POR ARTIGO DO ECA - POSIÇÃO EM 11.12.2020</t>
  </si>
  <si>
    <t>POSIÇÃO:- CORTE AIO 11.12.2020</t>
  </si>
  <si>
    <t>ATOS INFRACIONAIS POR FAIXA ETÁRIA - POSIÇÃO EM 11.12.2020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</si>
</sst>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  <xf numFmtId="0" fontId="11" fillId="0" borderId="0" xfId="50" applyFont="1" applyAlignment="1" applyProtection="1">
      <alignment horizontal="left" vertical="center"/>
      <protection hidden="1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13">
    <dxf/>
    <dxf/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/>
    <dxf/>
    <dxf>
      <fill>
        <patternFill>
          <bgColor rgb="FFFF0000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/>
    <dxf/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49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  <c r="L1" s="106"/>
      <c r="M1" s="107"/>
      <c r="N1" s="108"/>
      <c r="O1" s="108"/>
    </row>
    <row r="2" spans="1:15" s="1" customFormat="1" ht="12.75" customHeight="1">
      <c r="A2" s="152" t="s">
        <v>19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09"/>
      <c r="M2" s="110"/>
      <c r="N2" s="108"/>
      <c r="O2" s="108"/>
    </row>
    <row r="3" spans="1:15" s="1" customFormat="1" ht="18" customHeight="1">
      <c r="A3" s="155" t="s">
        <v>20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  <c r="L3" s="106"/>
      <c r="M3" s="107"/>
      <c r="N3" s="108"/>
      <c r="O3" s="108"/>
    </row>
    <row r="4" spans="1:15" s="1" customFormat="1" ht="12.75" customHeight="1" thickBot="1">
      <c r="A4" s="152" t="s">
        <v>21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  <c r="M4" s="108"/>
      <c r="N4" s="108"/>
      <c r="O4" s="108"/>
    </row>
    <row r="5" spans="1:15" s="1" customFormat="1" ht="15.75">
      <c r="A5" s="158" t="s">
        <v>146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7" t="s">
        <v>22</v>
      </c>
      <c r="B7" s="81" t="s">
        <v>23</v>
      </c>
      <c r="C7" s="81" t="s">
        <v>24</v>
      </c>
      <c r="D7" s="81" t="s">
        <v>25</v>
      </c>
      <c r="E7" s="80" t="s">
        <v>147</v>
      </c>
      <c r="F7" s="25"/>
      <c r="G7" s="125" t="s">
        <v>26</v>
      </c>
      <c r="H7" s="81" t="s">
        <v>25</v>
      </c>
      <c r="I7" s="80" t="s">
        <v>147</v>
      </c>
      <c r="J7" s="43" t="s">
        <v>27</v>
      </c>
      <c r="K7" s="44" t="s">
        <v>28</v>
      </c>
      <c r="L7" s="28"/>
    </row>
    <row r="8" spans="1:12" ht="15" customHeight="1">
      <c r="A8" s="49" t="s">
        <v>29</v>
      </c>
      <c r="B8" s="31">
        <v>14</v>
      </c>
      <c r="C8" s="31">
        <v>24</v>
      </c>
      <c r="D8" s="31">
        <v>48</v>
      </c>
      <c r="E8" s="50">
        <v>29</v>
      </c>
      <c r="F8" s="25"/>
      <c r="G8" s="47" t="s">
        <v>30</v>
      </c>
      <c r="H8" s="32">
        <v>388</v>
      </c>
      <c r="I8" s="48">
        <v>252</v>
      </c>
      <c r="J8" s="45">
        <v>12</v>
      </c>
      <c r="K8" s="46">
        <v>10</v>
      </c>
      <c r="L8" s="28"/>
    </row>
    <row r="9" spans="1:12" ht="15" customHeight="1">
      <c r="A9" s="49" t="s">
        <v>31</v>
      </c>
      <c r="B9" s="31">
        <v>899</v>
      </c>
      <c r="C9" s="31">
        <v>800</v>
      </c>
      <c r="D9" s="31">
        <v>753</v>
      </c>
      <c r="E9" s="50">
        <v>670</v>
      </c>
      <c r="F9" s="25"/>
      <c r="G9" s="47" t="s">
        <v>32</v>
      </c>
      <c r="H9" s="32">
        <v>4876</v>
      </c>
      <c r="I9" s="48">
        <v>3616</v>
      </c>
      <c r="J9" s="45">
        <v>13</v>
      </c>
      <c r="K9" s="46">
        <v>50</v>
      </c>
      <c r="L9" s="28"/>
    </row>
    <row r="10" spans="1:12" ht="15" customHeight="1">
      <c r="A10" s="49" t="s">
        <v>33</v>
      </c>
      <c r="B10" s="31">
        <v>147</v>
      </c>
      <c r="C10" s="31">
        <v>154</v>
      </c>
      <c r="D10" s="31">
        <v>145</v>
      </c>
      <c r="E10" s="50">
        <v>36</v>
      </c>
      <c r="F10" s="25"/>
      <c r="G10" s="61" t="s">
        <v>34</v>
      </c>
      <c r="H10" s="62">
        <v>1586</v>
      </c>
      <c r="I10" s="63">
        <v>1202</v>
      </c>
      <c r="J10" s="45">
        <v>14</v>
      </c>
      <c r="K10" s="46">
        <v>192</v>
      </c>
      <c r="L10" s="28"/>
    </row>
    <row r="11" spans="1:12" ht="15" customHeight="1">
      <c r="A11" s="49" t="s">
        <v>35</v>
      </c>
      <c r="B11" s="28">
        <v>6785</v>
      </c>
      <c r="C11" s="28">
        <v>6260</v>
      </c>
      <c r="D11" s="28">
        <v>5555</v>
      </c>
      <c r="E11" s="50">
        <v>3950</v>
      </c>
      <c r="F11" s="25"/>
      <c r="G11" s="23"/>
      <c r="H11" s="23"/>
      <c r="I11" s="23"/>
      <c r="J11" s="45">
        <v>15</v>
      </c>
      <c r="K11" s="46">
        <v>592</v>
      </c>
      <c r="L11" s="28"/>
    </row>
    <row r="12" spans="1:12" ht="15" customHeight="1">
      <c r="A12" s="49" t="s">
        <v>36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1178</v>
      </c>
      <c r="L12" s="28"/>
    </row>
    <row r="13" spans="1:12" ht="15" customHeight="1">
      <c r="A13" s="51" t="s">
        <v>37</v>
      </c>
      <c r="B13" s="88">
        <v>8210</v>
      </c>
      <c r="C13" s="88">
        <v>7603</v>
      </c>
      <c r="D13" s="88">
        <v>6831</v>
      </c>
      <c r="E13" s="52">
        <v>4685</v>
      </c>
      <c r="F13" s="25"/>
      <c r="G13" s="64" t="s">
        <v>38</v>
      </c>
      <c r="H13" s="65">
        <v>0.9550295857988166</v>
      </c>
      <c r="I13" s="28"/>
      <c r="J13" s="45">
        <v>17</v>
      </c>
      <c r="K13" s="46">
        <v>1846</v>
      </c>
      <c r="L13" s="28"/>
    </row>
    <row r="14" spans="1:12" ht="15" customHeight="1">
      <c r="A14" s="49" t="s">
        <v>39</v>
      </c>
      <c r="B14" s="31">
        <v>27</v>
      </c>
      <c r="C14" s="31">
        <v>22</v>
      </c>
      <c r="D14" s="32">
        <v>19</v>
      </c>
      <c r="E14" s="48">
        <v>8</v>
      </c>
      <c r="F14" s="25"/>
      <c r="G14" s="66" t="s">
        <v>40</v>
      </c>
      <c r="H14" s="67">
        <v>0.04497041420118343</v>
      </c>
      <c r="I14" s="26"/>
      <c r="J14" s="45">
        <v>18</v>
      </c>
      <c r="K14" s="46">
        <v>1027</v>
      </c>
      <c r="L14" s="28"/>
    </row>
    <row r="15" spans="1:12" ht="15" customHeight="1">
      <c r="A15" s="49" t="s">
        <v>41</v>
      </c>
      <c r="B15" s="91">
        <v>0</v>
      </c>
      <c r="C15" s="91">
        <v>0</v>
      </c>
      <c r="D15" s="91">
        <v>0</v>
      </c>
      <c r="E15" s="48">
        <v>377</v>
      </c>
      <c r="F15" s="25"/>
      <c r="I15" s="34"/>
      <c r="J15" s="45">
        <v>19</v>
      </c>
      <c r="K15" s="46">
        <v>145</v>
      </c>
      <c r="L15" s="28"/>
    </row>
    <row r="16" spans="1:12" ht="15" customHeight="1">
      <c r="A16" s="53" t="s">
        <v>42</v>
      </c>
      <c r="B16" s="89">
        <v>8237</v>
      </c>
      <c r="C16" s="89">
        <v>7625</v>
      </c>
      <c r="D16" s="89">
        <v>6850</v>
      </c>
      <c r="E16" s="54">
        <v>5070</v>
      </c>
      <c r="F16" s="34"/>
      <c r="I16" s="34"/>
      <c r="J16" s="45">
        <v>20</v>
      </c>
      <c r="K16" s="46">
        <v>30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61" t="s">
        <v>43</v>
      </c>
      <c r="C19" s="162"/>
      <c r="D19" s="23"/>
      <c r="E19" s="23"/>
      <c r="F19" s="27"/>
      <c r="G19" s="163" t="s">
        <v>44</v>
      </c>
      <c r="H19" s="164"/>
      <c r="I19" s="164"/>
      <c r="J19" s="164"/>
      <c r="K19" s="165"/>
      <c r="M19" s="116"/>
      <c r="N19" s="116"/>
      <c r="O19" s="116"/>
      <c r="P19" s="105"/>
      <c r="Q19" s="105"/>
    </row>
    <row r="20" spans="1:21" s="28" customFormat="1" ht="15" customHeight="1">
      <c r="A20" s="56" t="s">
        <v>45</v>
      </c>
      <c r="B20" s="35">
        <v>2581</v>
      </c>
      <c r="C20" s="57">
        <v>0.5090729783037475</v>
      </c>
      <c r="D20" s="93"/>
      <c r="E20" s="93"/>
      <c r="F20" s="29"/>
      <c r="G20" s="145" t="s">
        <v>46</v>
      </c>
      <c r="H20" s="146"/>
      <c r="I20" s="144" t="s">
        <v>47</v>
      </c>
      <c r="J20" s="144"/>
      <c r="K20" s="39">
        <v>0.22189349112426035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48</v>
      </c>
      <c r="B21" s="35">
        <v>1708</v>
      </c>
      <c r="C21" s="57">
        <v>0.3368836291913215</v>
      </c>
      <c r="D21" s="93"/>
      <c r="E21" s="93"/>
      <c r="F21" s="29"/>
      <c r="G21" s="145"/>
      <c r="H21" s="146"/>
      <c r="I21" s="144" t="s">
        <v>49</v>
      </c>
      <c r="J21" s="144"/>
      <c r="K21" s="39">
        <v>0.17751479289940827</v>
      </c>
      <c r="M21" s="116"/>
      <c r="N21" s="116"/>
      <c r="O21" s="116"/>
      <c r="P21" s="105"/>
      <c r="Q21" s="105"/>
    </row>
    <row r="22" spans="1:22" ht="15" customHeight="1">
      <c r="A22" s="56" t="s">
        <v>50</v>
      </c>
      <c r="B22" s="35">
        <v>112</v>
      </c>
      <c r="C22" s="57">
        <v>0.022090729783037475</v>
      </c>
      <c r="D22" s="93"/>
      <c r="E22" s="93"/>
      <c r="F22" s="29"/>
      <c r="G22" s="145"/>
      <c r="H22" s="146"/>
      <c r="I22" s="146" t="s">
        <v>51</v>
      </c>
      <c r="J22" s="146"/>
      <c r="K22" s="39">
        <v>0.5349112426035503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52</v>
      </c>
      <c r="B23" s="35">
        <v>99</v>
      </c>
      <c r="C23" s="57">
        <v>0.01952662721893491</v>
      </c>
      <c r="D23" s="93"/>
      <c r="E23" s="93"/>
      <c r="F23" s="29"/>
      <c r="G23" s="145"/>
      <c r="H23" s="146"/>
      <c r="I23" s="144" t="s">
        <v>53</v>
      </c>
      <c r="J23" s="144"/>
      <c r="K23" s="39">
        <v>0.0495069033530572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54</v>
      </c>
      <c r="B24" s="35">
        <v>89</v>
      </c>
      <c r="C24" s="57">
        <v>0.017554240631163707</v>
      </c>
      <c r="D24" s="93"/>
      <c r="E24" s="93"/>
      <c r="F24" s="29"/>
      <c r="G24" s="145"/>
      <c r="H24" s="146"/>
      <c r="I24" s="146" t="s">
        <v>55</v>
      </c>
      <c r="J24" s="146"/>
      <c r="K24" s="39">
        <v>0.008284023668639054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56</v>
      </c>
      <c r="B25" s="35">
        <v>58</v>
      </c>
      <c r="C25" s="57">
        <v>0.011439842209072978</v>
      </c>
      <c r="D25" s="93"/>
      <c r="E25" s="93"/>
      <c r="F25" s="29"/>
      <c r="G25" s="147"/>
      <c r="H25" s="148"/>
      <c r="I25" s="148" t="s">
        <v>57</v>
      </c>
      <c r="J25" s="148"/>
      <c r="K25" s="40">
        <v>0.007889546351084813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58</v>
      </c>
      <c r="B26" s="35">
        <v>53</v>
      </c>
      <c r="C26" s="57">
        <v>0.010453648915187377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59</v>
      </c>
      <c r="B27" s="35">
        <v>47</v>
      </c>
      <c r="C27" s="57">
        <v>0.009270216962524655</v>
      </c>
      <c r="D27" s="93"/>
      <c r="E27" s="93"/>
      <c r="F27" s="29"/>
      <c r="G27" s="136" t="s">
        <v>60</v>
      </c>
      <c r="H27" s="137"/>
      <c r="I27" s="137" t="s">
        <v>47</v>
      </c>
      <c r="J27" s="137"/>
      <c r="K27" s="41">
        <v>0.28954635108481264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61</v>
      </c>
      <c r="B28" s="35">
        <v>41</v>
      </c>
      <c r="C28" s="57">
        <v>0.008086785009861933</v>
      </c>
      <c r="D28" s="93"/>
      <c r="E28" s="93"/>
      <c r="F28" s="29"/>
      <c r="G28" s="136"/>
      <c r="H28" s="137"/>
      <c r="I28" s="144" t="s">
        <v>49</v>
      </c>
      <c r="J28" s="144"/>
      <c r="K28" s="41">
        <v>0.14477317554240632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62</v>
      </c>
      <c r="B29" s="35">
        <v>33</v>
      </c>
      <c r="C29" s="57">
        <v>0.00650887573964497</v>
      </c>
      <c r="D29" s="93"/>
      <c r="E29" s="93"/>
      <c r="F29" s="29"/>
      <c r="G29" s="136"/>
      <c r="H29" s="137"/>
      <c r="I29" s="137" t="s">
        <v>51</v>
      </c>
      <c r="J29" s="137"/>
      <c r="K29" s="41">
        <v>0.5122287968441814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63</v>
      </c>
      <c r="B30" s="72">
        <v>249</v>
      </c>
      <c r="C30" s="73">
        <v>0.049112426035502955</v>
      </c>
      <c r="D30" s="93"/>
      <c r="E30" s="93"/>
      <c r="F30" s="29"/>
      <c r="G30" s="138"/>
      <c r="H30" s="139"/>
      <c r="I30" s="139" t="s">
        <v>53</v>
      </c>
      <c r="J30" s="139"/>
      <c r="K30" s="42">
        <v>0.053451676528599605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6"/>
      <c r="F31" s="126"/>
      <c r="G31" s="126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6"/>
      <c r="F32" s="126"/>
      <c r="G32" s="126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40" t="s">
        <v>64</v>
      </c>
      <c r="B34" s="141"/>
      <c r="C34" s="141"/>
      <c r="D34" s="141"/>
      <c r="E34" s="77" t="s">
        <v>28</v>
      </c>
      <c r="F34" s="28"/>
      <c r="G34" s="142" t="s">
        <v>65</v>
      </c>
      <c r="H34" s="143"/>
      <c r="I34" s="78" t="s">
        <v>66</v>
      </c>
      <c r="J34" s="78" t="s">
        <v>67</v>
      </c>
      <c r="K34" s="79" t="s">
        <v>68</v>
      </c>
      <c r="L34" s="28"/>
      <c r="M34" s="116"/>
      <c r="O34" s="113"/>
    </row>
    <row r="35" spans="1:15" ht="15" customHeight="1">
      <c r="A35" s="130" t="s">
        <v>69</v>
      </c>
      <c r="B35" s="131"/>
      <c r="C35" s="131"/>
      <c r="D35" s="131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30" t="s">
        <v>70</v>
      </c>
      <c r="B36" s="131"/>
      <c r="C36" s="131"/>
      <c r="D36" s="131"/>
      <c r="E36" s="58">
        <v>3</v>
      </c>
      <c r="F36" s="28"/>
      <c r="G36" s="103" t="s">
        <v>71</v>
      </c>
      <c r="H36" s="104"/>
      <c r="I36" s="37">
        <v>432</v>
      </c>
      <c r="J36" s="37">
        <v>812</v>
      </c>
      <c r="K36" s="60">
        <v>0.5320197044334976</v>
      </c>
      <c r="L36" s="28"/>
      <c r="M36" s="116"/>
      <c r="O36" s="113"/>
    </row>
    <row r="37" spans="1:15" ht="15" customHeight="1">
      <c r="A37" s="130" t="s">
        <v>72</v>
      </c>
      <c r="B37" s="131"/>
      <c r="C37" s="131"/>
      <c r="D37" s="131"/>
      <c r="E37" s="59">
        <v>5</v>
      </c>
      <c r="F37" s="28"/>
      <c r="G37" s="103" t="s">
        <v>73</v>
      </c>
      <c r="H37" s="104"/>
      <c r="I37" s="37">
        <v>623</v>
      </c>
      <c r="J37" s="37">
        <v>1096</v>
      </c>
      <c r="K37" s="60">
        <v>0.5684306569343066</v>
      </c>
      <c r="L37" s="28"/>
      <c r="M37" s="116"/>
      <c r="O37" s="113"/>
    </row>
    <row r="38" spans="1:15" ht="15" customHeight="1">
      <c r="A38" s="130" t="s">
        <v>74</v>
      </c>
      <c r="B38" s="131"/>
      <c r="C38" s="131"/>
      <c r="D38" s="131"/>
      <c r="E38" s="59">
        <v>2</v>
      </c>
      <c r="F38" s="28"/>
      <c r="G38" s="103" t="s">
        <v>75</v>
      </c>
      <c r="H38" s="104"/>
      <c r="I38" s="37">
        <v>780</v>
      </c>
      <c r="J38" s="37">
        <v>1238</v>
      </c>
      <c r="K38" s="84">
        <v>0.630048465266559</v>
      </c>
      <c r="L38" s="28"/>
      <c r="M38" s="116"/>
      <c r="O38" s="113"/>
    </row>
    <row r="39" spans="1:15" ht="15" customHeight="1">
      <c r="A39" s="130" t="s">
        <v>76</v>
      </c>
      <c r="B39" s="131"/>
      <c r="C39" s="131"/>
      <c r="D39" s="131"/>
      <c r="E39" s="59">
        <v>65</v>
      </c>
      <c r="F39" s="28"/>
      <c r="G39" s="103" t="s">
        <v>77</v>
      </c>
      <c r="H39" s="104"/>
      <c r="I39" s="37">
        <v>778</v>
      </c>
      <c r="J39" s="37">
        <v>1601</v>
      </c>
      <c r="K39" s="60">
        <v>0.48594628357276703</v>
      </c>
      <c r="L39" s="28"/>
      <c r="M39" s="116"/>
      <c r="O39" s="113"/>
    </row>
    <row r="40" spans="1:15" ht="15" customHeight="1">
      <c r="A40" s="130" t="s">
        <v>78</v>
      </c>
      <c r="B40" s="131"/>
      <c r="C40" s="131"/>
      <c r="D40" s="131"/>
      <c r="E40" s="59">
        <v>4</v>
      </c>
      <c r="F40" s="28"/>
      <c r="G40" s="103" t="s">
        <v>79</v>
      </c>
      <c r="H40" s="104"/>
      <c r="I40" s="37">
        <v>514</v>
      </c>
      <c r="J40" s="37">
        <v>886</v>
      </c>
      <c r="K40" s="60">
        <v>0.5801354401805869</v>
      </c>
      <c r="L40" s="28"/>
      <c r="M40" s="116"/>
      <c r="O40" s="113"/>
    </row>
    <row r="41" spans="1:15" ht="15" customHeight="1">
      <c r="A41" s="130" t="s">
        <v>80</v>
      </c>
      <c r="B41" s="131"/>
      <c r="C41" s="131"/>
      <c r="D41" s="131"/>
      <c r="E41" s="59">
        <v>1</v>
      </c>
      <c r="F41" s="28"/>
      <c r="G41" s="103" t="s">
        <v>81</v>
      </c>
      <c r="H41" s="104"/>
      <c r="I41" s="37">
        <v>601</v>
      </c>
      <c r="J41" s="37">
        <v>1038</v>
      </c>
      <c r="K41" s="60">
        <v>0.5789980732177264</v>
      </c>
      <c r="L41" s="28"/>
      <c r="M41" s="116"/>
      <c r="O41" s="113"/>
    </row>
    <row r="42" spans="1:15" ht="15" customHeight="1">
      <c r="A42" s="130" t="s">
        <v>82</v>
      </c>
      <c r="B42" s="131"/>
      <c r="C42" s="131"/>
      <c r="D42" s="131"/>
      <c r="E42" s="59">
        <v>9</v>
      </c>
      <c r="F42" s="28"/>
      <c r="G42" s="103" t="s">
        <v>83</v>
      </c>
      <c r="H42" s="104"/>
      <c r="I42" s="37">
        <v>733</v>
      </c>
      <c r="J42" s="38">
        <v>1127</v>
      </c>
      <c r="K42" s="60">
        <v>0.650399290150843</v>
      </c>
      <c r="L42" s="28"/>
      <c r="M42" s="114"/>
      <c r="O42" s="113"/>
    </row>
    <row r="43" spans="1:15" ht="15" customHeight="1">
      <c r="A43" s="130" t="s">
        <v>84</v>
      </c>
      <c r="B43" s="131"/>
      <c r="C43" s="131"/>
      <c r="D43" s="131"/>
      <c r="E43" s="59">
        <v>21</v>
      </c>
      <c r="F43" s="28"/>
      <c r="G43" s="103" t="s">
        <v>85</v>
      </c>
      <c r="H43" s="104"/>
      <c r="I43" s="37">
        <v>609</v>
      </c>
      <c r="J43" s="37">
        <v>786</v>
      </c>
      <c r="K43" s="60">
        <v>0.7748091603053435</v>
      </c>
      <c r="L43" s="28"/>
      <c r="M43" s="114"/>
      <c r="O43" s="113"/>
    </row>
    <row r="44" spans="1:12" ht="15" customHeight="1">
      <c r="A44" s="130" t="s">
        <v>86</v>
      </c>
      <c r="B44" s="131"/>
      <c r="C44" s="131"/>
      <c r="D44" s="131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33" t="s">
        <v>142</v>
      </c>
      <c r="B45" s="134"/>
      <c r="C45" s="134"/>
      <c r="D45" s="134"/>
      <c r="E45" s="68">
        <v>133</v>
      </c>
      <c r="F45" s="28"/>
      <c r="G45" s="85" t="s">
        <v>87</v>
      </c>
      <c r="H45" s="92"/>
      <c r="I45" s="86">
        <v>5070</v>
      </c>
      <c r="J45" s="86">
        <v>8584</v>
      </c>
      <c r="K45" s="87">
        <v>0.5906337371854613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35" t="s">
        <v>88</v>
      </c>
      <c r="J46" s="135"/>
      <c r="K46" s="90">
        <v>1</v>
      </c>
    </row>
    <row r="47" spans="1:11" ht="12.75" customHeight="1" hidden="1">
      <c r="A47" s="30" t="s">
        <v>89</v>
      </c>
      <c r="I47" s="132" t="s">
        <v>90</v>
      </c>
      <c r="J47" s="132"/>
      <c r="K47" s="83">
        <v>1</v>
      </c>
    </row>
    <row r="48" spans="1:11" ht="12.75" customHeight="1" hidden="1">
      <c r="A48" s="30" t="s">
        <v>91</v>
      </c>
      <c r="I48" s="132" t="s">
        <v>92</v>
      </c>
      <c r="J48" s="132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93</v>
      </c>
      <c r="B54" s="128" t="s">
        <v>148</v>
      </c>
      <c r="C54" s="128" t="s">
        <v>149</v>
      </c>
      <c r="D54" s="128" t="s">
        <v>150</v>
      </c>
      <c r="E54" s="128" t="s">
        <v>151</v>
      </c>
      <c r="F54" s="128" t="s">
        <v>152</v>
      </c>
      <c r="G54" s="128" t="s">
        <v>37</v>
      </c>
      <c r="H54" s="77" t="s">
        <v>94</v>
      </c>
      <c r="I54" s="23"/>
      <c r="J54" s="127" t="s">
        <v>95</v>
      </c>
      <c r="K54" s="77" t="s">
        <v>11</v>
      </c>
    </row>
    <row r="55" spans="1:11" ht="15">
      <c r="A55" s="129" t="s">
        <v>96</v>
      </c>
      <c r="B55" s="22">
        <v>0</v>
      </c>
      <c r="C55" s="22">
        <v>4</v>
      </c>
      <c r="D55" s="22">
        <v>0</v>
      </c>
      <c r="E55" s="22">
        <v>9</v>
      </c>
      <c r="F55" s="82">
        <v>3</v>
      </c>
      <c r="G55" s="22">
        <v>16</v>
      </c>
      <c r="H55" s="102">
        <v>0.003155818540433925</v>
      </c>
      <c r="I55" s="23"/>
      <c r="J55" s="119"/>
      <c r="K55" s="120"/>
    </row>
    <row r="56" spans="1:11" ht="15">
      <c r="A56" s="129" t="s">
        <v>97</v>
      </c>
      <c r="B56" s="22">
        <v>6</v>
      </c>
      <c r="C56" s="22">
        <v>183</v>
      </c>
      <c r="D56" s="22">
        <v>9</v>
      </c>
      <c r="E56" s="22">
        <v>1184</v>
      </c>
      <c r="F56" s="82">
        <v>102</v>
      </c>
      <c r="G56" s="22">
        <v>1484</v>
      </c>
      <c r="H56" s="102">
        <v>0.29270216962524653</v>
      </c>
      <c r="I56" s="23"/>
      <c r="J56" s="121" t="s">
        <v>98</v>
      </c>
      <c r="K56" s="120">
        <v>207</v>
      </c>
    </row>
    <row r="57" spans="1:11" ht="15">
      <c r="A57" s="129" t="s">
        <v>99</v>
      </c>
      <c r="B57" s="22">
        <v>0</v>
      </c>
      <c r="C57" s="22">
        <v>0</v>
      </c>
      <c r="D57" s="22">
        <v>0</v>
      </c>
      <c r="E57" s="22">
        <v>27</v>
      </c>
      <c r="F57" s="82">
        <v>1</v>
      </c>
      <c r="G57" s="22">
        <v>28</v>
      </c>
      <c r="H57" s="102">
        <v>0.005522682445759369</v>
      </c>
      <c r="I57" s="23"/>
      <c r="J57" s="121" t="s">
        <v>100</v>
      </c>
      <c r="K57" s="120">
        <v>3015</v>
      </c>
    </row>
    <row r="58" spans="1:11" ht="15">
      <c r="A58" s="129" t="s">
        <v>101</v>
      </c>
      <c r="B58" s="22">
        <v>19</v>
      </c>
      <c r="C58" s="22">
        <v>378</v>
      </c>
      <c r="D58" s="22">
        <v>23</v>
      </c>
      <c r="E58" s="22">
        <v>2287</v>
      </c>
      <c r="F58" s="82">
        <v>174</v>
      </c>
      <c r="G58" s="22">
        <v>2881</v>
      </c>
      <c r="H58" s="102">
        <v>0.5682445759368836</v>
      </c>
      <c r="I58" s="23"/>
      <c r="J58" s="121" t="s">
        <v>102</v>
      </c>
      <c r="K58" s="120">
        <v>1657</v>
      </c>
    </row>
    <row r="59" spans="1:11" ht="15">
      <c r="A59" s="129" t="s">
        <v>103</v>
      </c>
      <c r="B59" s="22">
        <v>4</v>
      </c>
      <c r="C59" s="22">
        <v>108</v>
      </c>
      <c r="D59" s="22">
        <v>6</v>
      </c>
      <c r="E59" s="22">
        <v>481</v>
      </c>
      <c r="F59" s="82">
        <v>60</v>
      </c>
      <c r="G59" s="22">
        <v>659</v>
      </c>
      <c r="H59" s="102">
        <v>0.12998027613412227</v>
      </c>
      <c r="I59" s="23"/>
      <c r="J59" s="121" t="s">
        <v>104</v>
      </c>
      <c r="K59" s="120">
        <v>45</v>
      </c>
    </row>
    <row r="60" spans="1:11" ht="15">
      <c r="A60" s="129" t="s">
        <v>105</v>
      </c>
      <c r="B60" s="22">
        <v>0</v>
      </c>
      <c r="C60" s="22">
        <v>2</v>
      </c>
      <c r="D60" s="22">
        <v>0</v>
      </c>
      <c r="E60" s="22">
        <v>0</v>
      </c>
      <c r="F60" s="82">
        <v>0</v>
      </c>
      <c r="G60" s="22">
        <v>2</v>
      </c>
      <c r="H60" s="102">
        <v>0.0003944773175542406</v>
      </c>
      <c r="I60" s="23"/>
      <c r="J60" s="122" t="s">
        <v>106</v>
      </c>
      <c r="K60" s="120">
        <v>6</v>
      </c>
    </row>
    <row r="61" spans="1:11" ht="15">
      <c r="A61" s="100" t="s">
        <v>107</v>
      </c>
      <c r="B61" s="96">
        <v>29</v>
      </c>
      <c r="C61" s="96">
        <v>675</v>
      </c>
      <c r="D61" s="96">
        <v>38</v>
      </c>
      <c r="E61" s="96">
        <v>3988</v>
      </c>
      <c r="F61" s="96">
        <v>340</v>
      </c>
      <c r="G61" s="96">
        <v>5070</v>
      </c>
      <c r="H61" s="97"/>
      <c r="I61" s="23"/>
      <c r="J61" s="121" t="s">
        <v>108</v>
      </c>
      <c r="K61" s="120">
        <v>140</v>
      </c>
    </row>
    <row r="62" spans="1:11" ht="15">
      <c r="A62" s="100" t="s">
        <v>67</v>
      </c>
      <c r="B62" s="96">
        <v>244</v>
      </c>
      <c r="C62" s="96">
        <v>1763</v>
      </c>
      <c r="D62" s="96">
        <v>16</v>
      </c>
      <c r="E62" s="96">
        <v>6116</v>
      </c>
      <c r="F62" s="96">
        <v>445</v>
      </c>
      <c r="G62" s="96">
        <v>8584</v>
      </c>
      <c r="H62" s="97"/>
      <c r="I62" s="23"/>
      <c r="J62" s="119"/>
      <c r="K62" s="120"/>
    </row>
    <row r="63" spans="1:11" ht="15">
      <c r="A63" s="101" t="s">
        <v>153</v>
      </c>
      <c r="B63" s="98"/>
      <c r="C63" s="98">
        <v>0.3828701077708451</v>
      </c>
      <c r="D63" s="98"/>
      <c r="E63" s="98">
        <v>0.6520601700457815</v>
      </c>
      <c r="F63" s="98">
        <v>0.7640449438202247</v>
      </c>
      <c r="G63" s="98">
        <v>0.5906337371854613</v>
      </c>
      <c r="H63" s="99"/>
      <c r="I63" s="23"/>
      <c r="J63" s="123" t="s">
        <v>11</v>
      </c>
      <c r="K63" s="124">
        <v>5070</v>
      </c>
    </row>
    <row r="64" spans="1:9" ht="15">
      <c r="A64" s="175" t="s">
        <v>154</v>
      </c>
      <c r="I64" s="23"/>
    </row>
    <row r="68" ht="15">
      <c r="J68" s="23"/>
    </row>
  </sheetData>
  <sheetProtection/>
  <mergeCells count="35">
    <mergeCell ref="A1:K1"/>
    <mergeCell ref="A2:K2"/>
    <mergeCell ref="A3:K3"/>
    <mergeCell ref="A5:K5"/>
    <mergeCell ref="A4:K4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A42:D42"/>
    <mergeCell ref="A41:D41"/>
    <mergeCell ref="A43:D43"/>
    <mergeCell ref="I47:J47"/>
    <mergeCell ref="I48:J48"/>
    <mergeCell ref="A45:D45"/>
    <mergeCell ref="A44:D44"/>
    <mergeCell ref="I46:J46"/>
  </mergeCells>
  <conditionalFormatting sqref="K20:K25">
    <cfRule type="dataBar" priority="18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{f99cbcd7-56d5-4e4f-ac3c-dbeb9eec322a}</x14:id>
        </ext>
      </extLst>
    </cfRule>
  </conditionalFormatting>
  <conditionalFormatting sqref="H13:H14">
    <cfRule type="dataBar" priority="1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{21047506-d942-4fe2-bcab-17424146a909}</x14:id>
        </ext>
      </extLst>
    </cfRule>
  </conditionalFormatting>
  <conditionalFormatting sqref="K8:K17">
    <cfRule type="dataBar" priority="19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{2ad97f58-5651-4236-8b92-7f37dbeafcf6}</x14:id>
        </ext>
      </extLst>
    </cfRule>
  </conditionalFormatting>
  <conditionalFormatting sqref="C20:C32 D20:E30">
    <cfRule type="dataBar" priority="20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{18432649-6143-4931-8474-ddcc2191bcc6}</x14:id>
        </ext>
      </extLst>
    </cfRule>
  </conditionalFormatting>
  <conditionalFormatting sqref="K27:K30 H31:H32">
    <cfRule type="dataBar" priority="2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{780444e0-2a00-4fbf-b7df-d43c35ea313f}</x14:id>
        </ext>
      </extLst>
    </cfRule>
  </conditionalFormatting>
  <conditionalFormatting sqref="E63:G63 B63:C63">
    <cfRule type="cellIs" priority="3" dxfId="12" operator="equal">
      <formula>"ND"</formula>
    </cfRule>
    <cfRule type="dataBar" priority="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{90952748-e1cf-4ba5-9f60-242a72031210}</x14:id>
        </ext>
      </extLst>
    </cfRule>
  </conditionalFormatting>
  <conditionalFormatting sqref="I35:I44">
    <cfRule type="dataBar" priority="2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{61d38fbb-b153-4cc3-a56d-48cc91c18759}</x14:id>
        </ext>
      </extLst>
    </cfRule>
  </conditionalFormatting>
  <conditionalFormatting sqref="E35:E44">
    <cfRule type="dataBar" priority="2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{c4ef2c75-a972-4273-b017-29011852f15f}</x14:id>
        </ext>
      </extLst>
    </cfRule>
  </conditionalFormatting>
  <conditionalFormatting sqref="D63">
    <cfRule type="cellIs" priority="1" dxfId="12" operator="equal">
      <formula>"ND"</formula>
    </cfRule>
    <cfRule type="dataBar" priority="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{12746e2f-d2cd-43f7-85f9-41f891f6c0df}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9cbcd7-56d5-4e4f-ac3c-dbeb9eec32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21047506-d942-4fe2-bcab-17424146a9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2ad97f58-5651-4236-8b92-7f37dbeafc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18432649-6143-4931-8474-ddcc2191bc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780444e0-2a00-4fbf-b7df-d43c35ea31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3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90952748-e1cf-4ba5-9f60-242a720312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E63:G63 B63:C63</xm:sqref>
        </x14:conditionalFormatting>
        <x14:conditionalFormatting xmlns:xm="http://schemas.microsoft.com/office/excel/2006/main">
          <x14:cfRule type="dataBar" id="{61d38fbb-b153-4cc3-a56d-48cc91c187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c4ef2c75-a972-4273-b017-29011852f1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1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12746e2f-d2cd-43f7-85f9-41f891f6c0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5">
      <c r="A2" s="167" t="s">
        <v>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8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5" ht="15">
      <c r="A4" s="3"/>
      <c r="B4" s="3"/>
      <c r="C4" s="3"/>
      <c r="D4" s="3"/>
      <c r="E4" s="4"/>
    </row>
    <row r="5" spans="1:14" ht="15.75">
      <c r="A5" s="169" t="s">
        <v>155</v>
      </c>
      <c r="B5" s="170"/>
      <c r="C5" s="170"/>
      <c r="D5" s="170"/>
      <c r="E5" s="170"/>
      <c r="F5" s="170"/>
      <c r="G5" s="170"/>
      <c r="H5" s="170"/>
      <c r="I5" s="171"/>
      <c r="K5" s="172" t="s">
        <v>4</v>
      </c>
      <c r="L5" s="173"/>
      <c r="M5" s="173"/>
      <c r="N5" s="174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45</v>
      </c>
      <c r="B8" s="9">
        <v>9</v>
      </c>
      <c r="C8" s="10">
        <v>353</v>
      </c>
      <c r="D8" s="10">
        <v>2036</v>
      </c>
      <c r="E8" s="9">
        <v>21</v>
      </c>
      <c r="F8" s="9">
        <v>162</v>
      </c>
      <c r="G8" s="9" t="s">
        <v>140</v>
      </c>
      <c r="H8" s="9">
        <f>SUM(B8:G8)</f>
        <v>2581</v>
      </c>
      <c r="I8" s="11">
        <f>H8/$H$53</f>
        <v>0.5090729783037475</v>
      </c>
      <c r="K8" s="10">
        <f aca="true" t="shared" si="0" ref="K8:L36">C8</f>
        <v>353</v>
      </c>
      <c r="L8" s="10">
        <f t="shared" si="0"/>
        <v>2036</v>
      </c>
      <c r="M8" s="9">
        <f aca="true" t="shared" si="1" ref="M8:M52">SUM(K8:L8)</f>
        <v>2389</v>
      </c>
      <c r="N8" s="11">
        <f>M8/$M$53</f>
        <v>0.5123311173064551</v>
      </c>
    </row>
    <row r="9" spans="1:14" ht="15">
      <c r="A9" s="8" t="s">
        <v>48</v>
      </c>
      <c r="B9" s="9">
        <v>9</v>
      </c>
      <c r="C9" s="10">
        <v>227</v>
      </c>
      <c r="D9" s="10">
        <v>1352</v>
      </c>
      <c r="E9" s="9">
        <v>6</v>
      </c>
      <c r="F9" s="9">
        <v>114</v>
      </c>
      <c r="G9" s="9" t="s">
        <v>140</v>
      </c>
      <c r="H9" s="9">
        <f>SUM(B9:G9)</f>
        <v>1708</v>
      </c>
      <c r="I9" s="11">
        <f>H9/$H$53</f>
        <v>0.3368836291913215</v>
      </c>
      <c r="K9" s="10">
        <f t="shared" si="0"/>
        <v>227</v>
      </c>
      <c r="L9" s="10">
        <f t="shared" si="0"/>
        <v>1352</v>
      </c>
      <c r="M9" s="9">
        <f t="shared" si="1"/>
        <v>1579</v>
      </c>
      <c r="N9" s="11">
        <f>M9/$M$53</f>
        <v>0.3386232039459575</v>
      </c>
    </row>
    <row r="10" spans="1:14" ht="15">
      <c r="A10" s="8" t="s">
        <v>50</v>
      </c>
      <c r="B10" s="9">
        <v>4</v>
      </c>
      <c r="C10" s="10">
        <v>23</v>
      </c>
      <c r="D10" s="10">
        <v>78</v>
      </c>
      <c r="E10" s="9"/>
      <c r="F10" s="9">
        <v>7</v>
      </c>
      <c r="G10" s="9" t="s">
        <v>140</v>
      </c>
      <c r="H10" s="9">
        <f aca="true" t="shared" si="2" ref="H10:H26">SUM(B10:G10)</f>
        <v>112</v>
      </c>
      <c r="I10" s="11">
        <f>H10/$H$53</f>
        <v>0.022090729783037475</v>
      </c>
      <c r="K10" s="10">
        <f t="shared" si="0"/>
        <v>23</v>
      </c>
      <c r="L10" s="10">
        <f t="shared" si="0"/>
        <v>78</v>
      </c>
      <c r="M10" s="9">
        <f>SUM(K10:L10)</f>
        <v>101</v>
      </c>
      <c r="N10" s="11">
        <f>M10/$M$53</f>
        <v>0.021659875616555864</v>
      </c>
    </row>
    <row r="11" spans="1:14" ht="15">
      <c r="A11" s="8" t="s">
        <v>52</v>
      </c>
      <c r="B11" s="9"/>
      <c r="C11" s="10">
        <v>14</v>
      </c>
      <c r="D11" s="10">
        <v>82</v>
      </c>
      <c r="E11" s="9"/>
      <c r="F11" s="9">
        <v>3</v>
      </c>
      <c r="G11" s="9" t="s">
        <v>140</v>
      </c>
      <c r="H11" s="9">
        <f t="shared" si="2"/>
        <v>99</v>
      </c>
      <c r="I11" s="11">
        <f>H11/$H$53</f>
        <v>0.01952662721893491</v>
      </c>
      <c r="K11" s="10">
        <f t="shared" si="0"/>
        <v>14</v>
      </c>
      <c r="L11" s="10">
        <f t="shared" si="0"/>
        <v>82</v>
      </c>
      <c r="M11" s="9">
        <f t="shared" si="1"/>
        <v>96</v>
      </c>
      <c r="N11" s="11">
        <f>M11/$M$53</f>
        <v>0.020587604546429338</v>
      </c>
    </row>
    <row r="12" spans="1:14" ht="15">
      <c r="A12" s="8" t="s">
        <v>54</v>
      </c>
      <c r="B12" s="9">
        <v>1</v>
      </c>
      <c r="C12" s="10">
        <v>9</v>
      </c>
      <c r="D12" s="10">
        <v>64</v>
      </c>
      <c r="E12" s="9">
        <v>2</v>
      </c>
      <c r="F12" s="9">
        <v>13</v>
      </c>
      <c r="G12" s="9" t="s">
        <v>140</v>
      </c>
      <c r="H12" s="9">
        <f t="shared" si="2"/>
        <v>89</v>
      </c>
      <c r="I12" s="11">
        <f>H12/$H$53</f>
        <v>0.017554240631163707</v>
      </c>
      <c r="K12" s="10">
        <f t="shared" si="0"/>
        <v>9</v>
      </c>
      <c r="L12" s="10">
        <f t="shared" si="0"/>
        <v>64</v>
      </c>
      <c r="M12" s="9">
        <f t="shared" si="1"/>
        <v>73</v>
      </c>
      <c r="N12" s="11">
        <f>M12/$M$53</f>
        <v>0.01565515762384731</v>
      </c>
    </row>
    <row r="13" spans="1:14" ht="15">
      <c r="A13" s="8" t="s">
        <v>56</v>
      </c>
      <c r="B13" s="9"/>
      <c r="C13" s="10">
        <v>6</v>
      </c>
      <c r="D13" s="10">
        <v>45</v>
      </c>
      <c r="E13" s="9"/>
      <c r="F13" s="9">
        <v>7</v>
      </c>
      <c r="G13" s="9" t="s">
        <v>140</v>
      </c>
      <c r="H13" s="9">
        <f>SUM(B13:G13)</f>
        <v>58</v>
      </c>
      <c r="I13" s="11">
        <f>H13/$H$53</f>
        <v>0.011439842209072978</v>
      </c>
      <c r="K13" s="10">
        <f>C13</f>
        <v>6</v>
      </c>
      <c r="L13" s="10">
        <f>D13</f>
        <v>45</v>
      </c>
      <c r="M13" s="9">
        <f>SUM(K13:L13)</f>
        <v>51</v>
      </c>
      <c r="N13" s="11">
        <f>M13/$M$53</f>
        <v>0.010937164915290586</v>
      </c>
    </row>
    <row r="14" spans="1:14" ht="15">
      <c r="A14" s="8" t="s">
        <v>58</v>
      </c>
      <c r="B14" s="9"/>
      <c r="C14" s="10">
        <v>8</v>
      </c>
      <c r="D14" s="10">
        <v>37</v>
      </c>
      <c r="E14" s="9">
        <v>1</v>
      </c>
      <c r="F14" s="9">
        <v>7</v>
      </c>
      <c r="G14" s="9" t="s">
        <v>140</v>
      </c>
      <c r="H14" s="9">
        <f>SUM(B14:G14)</f>
        <v>53</v>
      </c>
      <c r="I14" s="11">
        <f>H14/$H$53</f>
        <v>0.010453648915187377</v>
      </c>
      <c r="K14" s="10">
        <f>C14</f>
        <v>8</v>
      </c>
      <c r="L14" s="10">
        <f t="shared" si="0"/>
        <v>37</v>
      </c>
      <c r="M14" s="9">
        <f aca="true" t="shared" si="3" ref="M14:M23">SUM(K14:L14)</f>
        <v>45</v>
      </c>
      <c r="N14" s="11">
        <f>M14/$M$53</f>
        <v>0.009650439631138753</v>
      </c>
    </row>
    <row r="15" spans="1:14" ht="15">
      <c r="A15" s="8" t="s">
        <v>59</v>
      </c>
      <c r="B15" s="9"/>
      <c r="C15" s="10">
        <v>5</v>
      </c>
      <c r="D15" s="10">
        <v>42</v>
      </c>
      <c r="E15" s="9"/>
      <c r="F15" s="9"/>
      <c r="G15" s="9" t="s">
        <v>140</v>
      </c>
      <c r="H15" s="9">
        <f t="shared" si="2"/>
        <v>47</v>
      </c>
      <c r="I15" s="11">
        <f>H15/$H$53</f>
        <v>0.009270216962524655</v>
      </c>
      <c r="K15" s="10">
        <f t="shared" si="0"/>
        <v>5</v>
      </c>
      <c r="L15" s="10">
        <f t="shared" si="0"/>
        <v>42</v>
      </c>
      <c r="M15" s="9">
        <f t="shared" si="3"/>
        <v>47</v>
      </c>
      <c r="N15" s="11">
        <f>M15/$M$53</f>
        <v>0.010079348059189364</v>
      </c>
    </row>
    <row r="16" spans="1:14" ht="15">
      <c r="A16" s="8" t="s">
        <v>61</v>
      </c>
      <c r="B16" s="9"/>
      <c r="C16" s="10">
        <v>4</v>
      </c>
      <c r="D16" s="10">
        <v>36</v>
      </c>
      <c r="E16" s="9"/>
      <c r="F16" s="9">
        <v>1</v>
      </c>
      <c r="G16" s="9"/>
      <c r="H16" s="9">
        <f>SUM(B16:G16)</f>
        <v>41</v>
      </c>
      <c r="I16" s="11">
        <f>H16/$H$53</f>
        <v>0.008086785009861933</v>
      </c>
      <c r="K16" s="10">
        <f>C16</f>
        <v>4</v>
      </c>
      <c r="L16" s="10">
        <f>D16</f>
        <v>36</v>
      </c>
      <c r="M16" s="9">
        <f>SUM(K16:L16)</f>
        <v>40</v>
      </c>
      <c r="N16" s="11">
        <f>M16/$M$53</f>
        <v>0.008578168561012223</v>
      </c>
    </row>
    <row r="17" spans="1:14" ht="15">
      <c r="A17" s="8" t="s">
        <v>62</v>
      </c>
      <c r="B17" s="9"/>
      <c r="C17" s="10">
        <v>2</v>
      </c>
      <c r="D17" s="10">
        <v>25</v>
      </c>
      <c r="E17" s="9"/>
      <c r="F17" s="9">
        <v>6</v>
      </c>
      <c r="G17" s="9" t="s">
        <v>140</v>
      </c>
      <c r="H17" s="9">
        <f t="shared" si="2"/>
        <v>33</v>
      </c>
      <c r="I17" s="11">
        <f>H17/$H$53</f>
        <v>0.00650887573964497</v>
      </c>
      <c r="K17" s="10">
        <f t="shared" si="0"/>
        <v>2</v>
      </c>
      <c r="L17" s="10">
        <f t="shared" si="0"/>
        <v>25</v>
      </c>
      <c r="M17" s="9">
        <f t="shared" si="3"/>
        <v>27</v>
      </c>
      <c r="N17" s="11">
        <f>M17/$M$53</f>
        <v>0.005790263778683251</v>
      </c>
    </row>
    <row r="18" spans="1:14" ht="15">
      <c r="A18" s="8" t="s">
        <v>110</v>
      </c>
      <c r="B18" s="9"/>
      <c r="C18" s="10">
        <v>2</v>
      </c>
      <c r="D18" s="10">
        <v>28</v>
      </c>
      <c r="E18" s="9"/>
      <c r="F18" s="9">
        <v>1</v>
      </c>
      <c r="G18" s="9" t="s">
        <v>140</v>
      </c>
      <c r="H18" s="9">
        <f>SUM(B18:G18)</f>
        <v>31</v>
      </c>
      <c r="I18" s="11">
        <f>H18/$H$53</f>
        <v>0.00611439842209073</v>
      </c>
      <c r="K18" s="10">
        <f t="shared" si="0"/>
        <v>2</v>
      </c>
      <c r="L18" s="10">
        <f t="shared" si="0"/>
        <v>28</v>
      </c>
      <c r="M18" s="9">
        <f t="shared" si="3"/>
        <v>30</v>
      </c>
      <c r="N18" s="11">
        <f>M18/$M$53</f>
        <v>0.0064336264207591675</v>
      </c>
    </row>
    <row r="19" spans="1:14" ht="15">
      <c r="A19" s="8" t="s">
        <v>109</v>
      </c>
      <c r="B19" s="9"/>
      <c r="C19" s="10">
        <v>1</v>
      </c>
      <c r="D19" s="10">
        <v>21</v>
      </c>
      <c r="E19" s="9">
        <v>2</v>
      </c>
      <c r="F19" s="9">
        <v>5</v>
      </c>
      <c r="G19" s="9" t="s">
        <v>140</v>
      </c>
      <c r="H19" s="9">
        <f>SUM(B19:G19)</f>
        <v>29</v>
      </c>
      <c r="I19" s="11">
        <f>H19/$H$53</f>
        <v>0.005719921104536489</v>
      </c>
      <c r="K19" s="10">
        <f t="shared" si="0"/>
        <v>1</v>
      </c>
      <c r="L19" s="10">
        <f t="shared" si="0"/>
        <v>21</v>
      </c>
      <c r="M19" s="9">
        <f t="shared" si="3"/>
        <v>22</v>
      </c>
      <c r="N19" s="11">
        <f>M19/$M$53</f>
        <v>0.0047179927085567236</v>
      </c>
    </row>
    <row r="20" spans="1:14" ht="15">
      <c r="A20" s="8" t="s">
        <v>112</v>
      </c>
      <c r="B20" s="9">
        <v>1</v>
      </c>
      <c r="C20" s="10">
        <v>3</v>
      </c>
      <c r="D20" s="10">
        <v>20</v>
      </c>
      <c r="E20" s="9"/>
      <c r="F20" s="9">
        <v>5</v>
      </c>
      <c r="G20" s="9" t="s">
        <v>140</v>
      </c>
      <c r="H20" s="9">
        <f>SUM(B20:G20)</f>
        <v>29</v>
      </c>
      <c r="I20" s="11">
        <f>H20/$H$53</f>
        <v>0.005719921104536489</v>
      </c>
      <c r="K20" s="10">
        <f t="shared" si="0"/>
        <v>3</v>
      </c>
      <c r="L20" s="10">
        <f t="shared" si="0"/>
        <v>20</v>
      </c>
      <c r="M20" s="9">
        <f t="shared" si="3"/>
        <v>23</v>
      </c>
      <c r="N20" s="11">
        <f>M20/$M$53</f>
        <v>0.004932446922582029</v>
      </c>
    </row>
    <row r="21" spans="1:14" ht="15">
      <c r="A21" s="8" t="s">
        <v>111</v>
      </c>
      <c r="B21" s="9">
        <v>1</v>
      </c>
      <c r="C21" s="10">
        <v>1</v>
      </c>
      <c r="D21" s="10">
        <v>23</v>
      </c>
      <c r="E21" s="9"/>
      <c r="F21" s="9">
        <v>1</v>
      </c>
      <c r="G21" s="9" t="s">
        <v>140</v>
      </c>
      <c r="H21" s="9">
        <f>SUM(B21:G21)</f>
        <v>26</v>
      </c>
      <c r="I21" s="11">
        <f>H21/$H$53</f>
        <v>0.005128205128205128</v>
      </c>
      <c r="K21" s="10">
        <f t="shared" si="0"/>
        <v>1</v>
      </c>
      <c r="L21" s="10">
        <f t="shared" si="0"/>
        <v>23</v>
      </c>
      <c r="M21" s="9">
        <f t="shared" si="3"/>
        <v>24</v>
      </c>
      <c r="N21" s="11">
        <f>M21/$M$53</f>
        <v>0.0051469011366073346</v>
      </c>
    </row>
    <row r="22" spans="1:14" ht="15">
      <c r="A22" s="8" t="s">
        <v>113</v>
      </c>
      <c r="B22" s="9"/>
      <c r="C22" s="10">
        <v>1</v>
      </c>
      <c r="D22" s="10">
        <v>15</v>
      </c>
      <c r="E22" s="9">
        <v>1</v>
      </c>
      <c r="F22" s="9">
        <v>1</v>
      </c>
      <c r="G22" s="9" t="s">
        <v>140</v>
      </c>
      <c r="H22" s="9">
        <f>SUM(B22:G22)</f>
        <v>18</v>
      </c>
      <c r="I22" s="11">
        <f>H22/$H$53</f>
        <v>0.0035502958579881655</v>
      </c>
      <c r="K22" s="10">
        <f t="shared" si="0"/>
        <v>1</v>
      </c>
      <c r="L22" s="10">
        <f t="shared" si="0"/>
        <v>15</v>
      </c>
      <c r="M22" s="9">
        <f t="shared" si="3"/>
        <v>16</v>
      </c>
      <c r="N22" s="11">
        <f>M22/$M$53</f>
        <v>0.0034312674244048897</v>
      </c>
    </row>
    <row r="23" spans="1:14" ht="15">
      <c r="A23" s="8" t="s">
        <v>118</v>
      </c>
      <c r="B23" s="9">
        <v>3</v>
      </c>
      <c r="C23" s="10">
        <v>6</v>
      </c>
      <c r="D23" s="10"/>
      <c r="E23" s="9">
        <v>1</v>
      </c>
      <c r="F23" s="9">
        <v>1</v>
      </c>
      <c r="G23" s="9" t="s">
        <v>140</v>
      </c>
      <c r="H23" s="9">
        <f t="shared" si="2"/>
        <v>11</v>
      </c>
      <c r="I23" s="11">
        <f>H23/$H$53</f>
        <v>0.0021696252465483235</v>
      </c>
      <c r="K23" s="10">
        <f t="shared" si="0"/>
        <v>6</v>
      </c>
      <c r="L23" s="10">
        <f t="shared" si="0"/>
        <v>0</v>
      </c>
      <c r="M23" s="9">
        <f t="shared" si="3"/>
        <v>6</v>
      </c>
      <c r="N23" s="11">
        <f>M23/$M$53</f>
        <v>0.0012867252841518336</v>
      </c>
    </row>
    <row r="24" spans="1:14" ht="15">
      <c r="A24" s="8" t="s">
        <v>116</v>
      </c>
      <c r="B24" s="9"/>
      <c r="C24" s="10">
        <v>2</v>
      </c>
      <c r="D24" s="10">
        <v>7</v>
      </c>
      <c r="E24" s="9"/>
      <c r="F24" s="9"/>
      <c r="G24" s="9" t="s">
        <v>140</v>
      </c>
      <c r="H24" s="9">
        <f t="shared" si="2"/>
        <v>9</v>
      </c>
      <c r="I24" s="11">
        <f>H24/$H$53</f>
        <v>0.0017751479289940828</v>
      </c>
      <c r="K24" s="10">
        <f t="shared" si="0"/>
        <v>2</v>
      </c>
      <c r="L24" s="10">
        <f t="shared" si="0"/>
        <v>7</v>
      </c>
      <c r="M24" s="9">
        <f t="shared" si="1"/>
        <v>9</v>
      </c>
      <c r="N24" s="11">
        <f>M24/$M$53</f>
        <v>0.0019300879262277503</v>
      </c>
    </row>
    <row r="25" spans="1:14" ht="15">
      <c r="A25" s="8" t="s">
        <v>114</v>
      </c>
      <c r="B25" s="9"/>
      <c r="C25" s="10"/>
      <c r="D25" s="10">
        <v>9</v>
      </c>
      <c r="E25" s="9"/>
      <c r="F25" s="9"/>
      <c r="G25" s="9" t="s">
        <v>140</v>
      </c>
      <c r="H25" s="9">
        <f>SUM(B25:G25)</f>
        <v>9</v>
      </c>
      <c r="I25" s="11">
        <f>H25/$H$53</f>
        <v>0.0017751479289940828</v>
      </c>
      <c r="K25" s="10">
        <f aca="true" t="shared" si="4" ref="K25:L27">C25</f>
        <v>0</v>
      </c>
      <c r="L25" s="10">
        <f t="shared" si="4"/>
        <v>9</v>
      </c>
      <c r="M25" s="9">
        <f>SUM(K25:L25)</f>
        <v>9</v>
      </c>
      <c r="N25" s="11">
        <f>M25/$M$53</f>
        <v>0.0019300879262277503</v>
      </c>
    </row>
    <row r="26" spans="1:14" ht="15">
      <c r="A26" s="8" t="s">
        <v>115</v>
      </c>
      <c r="B26" s="9"/>
      <c r="C26" s="10">
        <v>1</v>
      </c>
      <c r="D26" s="10">
        <v>8</v>
      </c>
      <c r="E26" s="9"/>
      <c r="F26" s="9"/>
      <c r="G26" s="9" t="s">
        <v>140</v>
      </c>
      <c r="H26" s="9">
        <f t="shared" si="2"/>
        <v>9</v>
      </c>
      <c r="I26" s="11">
        <f>H26/$H$53</f>
        <v>0.0017751479289940828</v>
      </c>
      <c r="K26" s="10">
        <f t="shared" si="4"/>
        <v>1</v>
      </c>
      <c r="L26" s="10">
        <f t="shared" si="4"/>
        <v>8</v>
      </c>
      <c r="M26" s="9">
        <f>SUM(K26:L26)</f>
        <v>9</v>
      </c>
      <c r="N26" s="11">
        <f>M26/$M$53</f>
        <v>0.0019300879262277503</v>
      </c>
    </row>
    <row r="27" spans="1:14" ht="15">
      <c r="A27" s="8" t="s">
        <v>119</v>
      </c>
      <c r="B27" s="9"/>
      <c r="C27" s="10">
        <v>1</v>
      </c>
      <c r="D27" s="10">
        <v>8</v>
      </c>
      <c r="E27" s="9"/>
      <c r="F27" s="9"/>
      <c r="G27" s="9" t="s">
        <v>140</v>
      </c>
      <c r="H27" s="9">
        <f aca="true" t="shared" si="5" ref="H27:H52">SUM(B27:G27)</f>
        <v>9</v>
      </c>
      <c r="I27" s="11">
        <f>H27/$H$53</f>
        <v>0.0017751479289940828</v>
      </c>
      <c r="K27" s="10">
        <f t="shared" si="4"/>
        <v>1</v>
      </c>
      <c r="L27" s="10">
        <f t="shared" si="4"/>
        <v>8</v>
      </c>
      <c r="M27" s="9">
        <f>SUM(K27:L27)</f>
        <v>9</v>
      </c>
      <c r="N27" s="11">
        <f>M27/$M$53</f>
        <v>0.0019300879262277503</v>
      </c>
    </row>
    <row r="28" spans="1:14" ht="15">
      <c r="A28" s="8" t="s">
        <v>117</v>
      </c>
      <c r="B28" s="9"/>
      <c r="C28" s="10">
        <v>1</v>
      </c>
      <c r="D28" s="10">
        <v>7</v>
      </c>
      <c r="E28" s="9"/>
      <c r="F28" s="9"/>
      <c r="G28" s="9" t="s">
        <v>140</v>
      </c>
      <c r="H28" s="9">
        <f t="shared" si="5"/>
        <v>8</v>
      </c>
      <c r="I28" s="11">
        <f>H28/$H$53</f>
        <v>0.0015779092702169625</v>
      </c>
      <c r="K28" s="10">
        <f t="shared" si="0"/>
        <v>1</v>
      </c>
      <c r="L28" s="10">
        <f t="shared" si="0"/>
        <v>7</v>
      </c>
      <c r="M28" s="9">
        <f t="shared" si="1"/>
        <v>8</v>
      </c>
      <c r="N28" s="11">
        <f>M28/$M$53</f>
        <v>0.0017156337122024449</v>
      </c>
    </row>
    <row r="29" spans="1:14" ht="15">
      <c r="A29" s="8" t="s">
        <v>121</v>
      </c>
      <c r="B29" s="9"/>
      <c r="C29" s="10">
        <v>1</v>
      </c>
      <c r="D29" s="10">
        <v>6</v>
      </c>
      <c r="E29" s="9"/>
      <c r="F29" s="9">
        <v>1</v>
      </c>
      <c r="G29" s="9" t="s">
        <v>140</v>
      </c>
      <c r="H29" s="9">
        <f t="shared" si="5"/>
        <v>8</v>
      </c>
      <c r="I29" s="11">
        <f>H29/$H$53</f>
        <v>0.0015779092702169625</v>
      </c>
      <c r="K29" s="10">
        <f>C29</f>
        <v>1</v>
      </c>
      <c r="L29" s="10">
        <f>D29</f>
        <v>6</v>
      </c>
      <c r="M29" s="9">
        <f t="shared" si="1"/>
        <v>7</v>
      </c>
      <c r="N29" s="11">
        <f>M29/$M$53</f>
        <v>0.0015011794981771391</v>
      </c>
    </row>
    <row r="30" spans="1:14" ht="15">
      <c r="A30" s="8" t="s">
        <v>122</v>
      </c>
      <c r="B30" s="9"/>
      <c r="C30" s="10"/>
      <c r="D30" s="10">
        <v>6</v>
      </c>
      <c r="E30" s="9"/>
      <c r="F30" s="9"/>
      <c r="G30" s="9" t="s">
        <v>140</v>
      </c>
      <c r="H30" s="9">
        <f t="shared" si="5"/>
        <v>6</v>
      </c>
      <c r="I30" s="11">
        <f>H30/$H$53</f>
        <v>0.001183431952662722</v>
      </c>
      <c r="K30" s="10">
        <f t="shared" si="0"/>
        <v>0</v>
      </c>
      <c r="L30" s="10">
        <f t="shared" si="0"/>
        <v>6</v>
      </c>
      <c r="M30" s="9">
        <f t="shared" si="1"/>
        <v>6</v>
      </c>
      <c r="N30" s="11">
        <f>M30/$M$53</f>
        <v>0.0012867252841518336</v>
      </c>
    </row>
    <row r="31" spans="1:14" ht="15">
      <c r="A31" s="8" t="s">
        <v>130</v>
      </c>
      <c r="B31" s="9">
        <v>1</v>
      </c>
      <c r="C31" s="10">
        <v>1</v>
      </c>
      <c r="D31" s="10"/>
      <c r="E31" s="9">
        <v>4</v>
      </c>
      <c r="F31" s="9"/>
      <c r="G31" s="9" t="s">
        <v>140</v>
      </c>
      <c r="H31" s="9">
        <f t="shared" si="5"/>
        <v>6</v>
      </c>
      <c r="I31" s="11">
        <f>H31/$H$53</f>
        <v>0.001183431952662722</v>
      </c>
      <c r="K31" s="10">
        <f>C31</f>
        <v>1</v>
      </c>
      <c r="L31" s="10">
        <f>D31</f>
        <v>0</v>
      </c>
      <c r="M31" s="9">
        <f>SUM(K31:L31)</f>
        <v>1</v>
      </c>
      <c r="N31" s="11">
        <f>M31/$M$53</f>
        <v>0.0002144542140253056</v>
      </c>
    </row>
    <row r="32" spans="1:14" ht="15">
      <c r="A32" s="8" t="s">
        <v>123</v>
      </c>
      <c r="B32" s="9"/>
      <c r="C32" s="10"/>
      <c r="D32" s="10">
        <v>5</v>
      </c>
      <c r="E32" s="9"/>
      <c r="F32" s="9"/>
      <c r="G32" s="9" t="s">
        <v>140</v>
      </c>
      <c r="H32" s="9">
        <f t="shared" si="5"/>
        <v>5</v>
      </c>
      <c r="I32" s="11">
        <f>H32/$H$53</f>
        <v>0.0009861932938856016</v>
      </c>
      <c r="K32" s="10">
        <f t="shared" si="0"/>
        <v>0</v>
      </c>
      <c r="L32" s="10">
        <f t="shared" si="0"/>
        <v>5</v>
      </c>
      <c r="M32" s="9">
        <f t="shared" si="1"/>
        <v>5</v>
      </c>
      <c r="N32" s="11">
        <f>M32/$M$53</f>
        <v>0.001072271070126528</v>
      </c>
    </row>
    <row r="33" spans="1:14" ht="15">
      <c r="A33" s="8" t="s">
        <v>120</v>
      </c>
      <c r="B33" s="9"/>
      <c r="C33" s="10"/>
      <c r="D33" s="10">
        <v>4</v>
      </c>
      <c r="E33" s="9"/>
      <c r="F33" s="9">
        <v>1</v>
      </c>
      <c r="G33" s="9" t="s">
        <v>140</v>
      </c>
      <c r="H33" s="9">
        <f t="shared" si="5"/>
        <v>5</v>
      </c>
      <c r="I33" s="11">
        <f>H33/$H$53</f>
        <v>0.0009861932938856016</v>
      </c>
      <c r="K33" s="10">
        <f t="shared" si="0"/>
        <v>0</v>
      </c>
      <c r="L33" s="10">
        <f t="shared" si="0"/>
        <v>4</v>
      </c>
      <c r="M33" s="9">
        <f t="shared" si="1"/>
        <v>4</v>
      </c>
      <c r="N33" s="11">
        <f>M33/$M$53</f>
        <v>0.0008578168561012224</v>
      </c>
    </row>
    <row r="34" spans="1:14" ht="15">
      <c r="A34" s="8" t="s">
        <v>128</v>
      </c>
      <c r="B34" s="9"/>
      <c r="C34" s="10"/>
      <c r="D34" s="10">
        <v>3</v>
      </c>
      <c r="E34" s="9"/>
      <c r="F34" s="9">
        <v>1</v>
      </c>
      <c r="G34" s="9" t="s">
        <v>140</v>
      </c>
      <c r="H34" s="9">
        <f t="shared" si="5"/>
        <v>4</v>
      </c>
      <c r="I34" s="11">
        <f>H34/$H$53</f>
        <v>0.0007889546351084812</v>
      </c>
      <c r="K34" s="10">
        <f t="shared" si="0"/>
        <v>0</v>
      </c>
      <c r="L34" s="10">
        <f t="shared" si="0"/>
        <v>3</v>
      </c>
      <c r="M34" s="9">
        <f t="shared" si="1"/>
        <v>3</v>
      </c>
      <c r="N34" s="11">
        <f>M34/$M$53</f>
        <v>0.0006433626420759168</v>
      </c>
    </row>
    <row r="35" spans="1:14" ht="15">
      <c r="A35" s="8" t="s">
        <v>124</v>
      </c>
      <c r="B35" s="9"/>
      <c r="C35" s="10"/>
      <c r="D35" s="10">
        <v>2</v>
      </c>
      <c r="E35" s="9"/>
      <c r="F35" s="9">
        <v>1</v>
      </c>
      <c r="G35" s="9" t="s">
        <v>140</v>
      </c>
      <c r="H35" s="9">
        <f t="shared" si="5"/>
        <v>3</v>
      </c>
      <c r="I35" s="11">
        <f>H35/$H$53</f>
        <v>0.000591715976331361</v>
      </c>
      <c r="K35" s="10">
        <f t="shared" si="0"/>
        <v>0</v>
      </c>
      <c r="L35" s="10">
        <f t="shared" si="0"/>
        <v>2</v>
      </c>
      <c r="M35" s="9">
        <f t="shared" si="1"/>
        <v>2</v>
      </c>
      <c r="N35" s="11">
        <f>M35/$M$53</f>
        <v>0.0004289084280506112</v>
      </c>
    </row>
    <row r="36" spans="1:14" ht="15">
      <c r="A36" s="8" t="s">
        <v>138</v>
      </c>
      <c r="B36" s="9"/>
      <c r="C36" s="10"/>
      <c r="D36" s="10">
        <v>2</v>
      </c>
      <c r="E36" s="9"/>
      <c r="F36" s="9"/>
      <c r="G36" s="9" t="s">
        <v>140</v>
      </c>
      <c r="H36" s="9">
        <f t="shared" si="5"/>
        <v>2</v>
      </c>
      <c r="I36" s="11">
        <f>H36/$H$53</f>
        <v>0.0003944773175542406</v>
      </c>
      <c r="K36" s="10">
        <f t="shared" si="0"/>
        <v>0</v>
      </c>
      <c r="L36" s="10">
        <f t="shared" si="0"/>
        <v>2</v>
      </c>
      <c r="M36" s="9">
        <f t="shared" si="1"/>
        <v>2</v>
      </c>
      <c r="N36" s="11">
        <f>M36/$M$53</f>
        <v>0.0004289084280506112</v>
      </c>
    </row>
    <row r="37" spans="1:14" ht="15">
      <c r="A37" s="8" t="s">
        <v>127</v>
      </c>
      <c r="B37" s="9"/>
      <c r="C37" s="10"/>
      <c r="D37" s="10">
        <v>2</v>
      </c>
      <c r="E37" s="9"/>
      <c r="F37" s="9"/>
      <c r="G37" s="9" t="s">
        <v>140</v>
      </c>
      <c r="H37" s="9">
        <f t="shared" si="5"/>
        <v>2</v>
      </c>
      <c r="I37" s="11">
        <f>H37/$H$53</f>
        <v>0.0003944773175542406</v>
      </c>
      <c r="K37" s="10">
        <f>C37</f>
        <v>0</v>
      </c>
      <c r="L37" s="10">
        <f>D37</f>
        <v>2</v>
      </c>
      <c r="M37" s="9">
        <f>SUM(K37:L37)</f>
        <v>2</v>
      </c>
      <c r="N37" s="11">
        <f>M37/$M$53</f>
        <v>0.0004289084280506112</v>
      </c>
    </row>
    <row r="38" spans="1:14" ht="15">
      <c r="A38" s="8" t="s">
        <v>132</v>
      </c>
      <c r="B38" s="9"/>
      <c r="C38" s="10"/>
      <c r="D38" s="10">
        <v>2</v>
      </c>
      <c r="E38" s="9"/>
      <c r="F38" s="9"/>
      <c r="G38" s="9" t="s">
        <v>140</v>
      </c>
      <c r="H38" s="9">
        <f t="shared" si="5"/>
        <v>2</v>
      </c>
      <c r="I38" s="11">
        <f>H38/$H$53</f>
        <v>0.0003944773175542406</v>
      </c>
      <c r="K38" s="10">
        <f>C38</f>
        <v>0</v>
      </c>
      <c r="L38" s="10">
        <f>D38</f>
        <v>2</v>
      </c>
      <c r="M38" s="9">
        <f>SUM(K38:L38)</f>
        <v>2</v>
      </c>
      <c r="N38" s="11">
        <f>M38/$M$53</f>
        <v>0.0004289084280506112</v>
      </c>
    </row>
    <row r="39" spans="1:14" ht="15">
      <c r="A39" s="8" t="s">
        <v>129</v>
      </c>
      <c r="B39" s="9"/>
      <c r="C39" s="10"/>
      <c r="D39" s="10">
        <v>2</v>
      </c>
      <c r="E39" s="9"/>
      <c r="F39" s="9"/>
      <c r="G39" s="9" t="s">
        <v>140</v>
      </c>
      <c r="H39" s="9">
        <f t="shared" si="5"/>
        <v>2</v>
      </c>
      <c r="I39" s="11">
        <f>H39/$H$53</f>
        <v>0.0003944773175542406</v>
      </c>
      <c r="K39" s="10">
        <f aca="true" t="shared" si="6" ref="K39:L52">C39</f>
        <v>0</v>
      </c>
      <c r="L39" s="10">
        <f t="shared" si="6"/>
        <v>2</v>
      </c>
      <c r="M39" s="9">
        <f t="shared" si="1"/>
        <v>2</v>
      </c>
      <c r="N39" s="11">
        <f>M39/$M$53</f>
        <v>0.0004289084280506112</v>
      </c>
    </row>
    <row r="40" spans="1:14" ht="15">
      <c r="A40" s="8" t="s">
        <v>131</v>
      </c>
      <c r="B40" s="9"/>
      <c r="C40" s="10"/>
      <c r="D40" s="10">
        <v>2</v>
      </c>
      <c r="E40" s="9"/>
      <c r="F40" s="9"/>
      <c r="G40" s="9" t="s">
        <v>140</v>
      </c>
      <c r="H40" s="9">
        <f t="shared" si="5"/>
        <v>2</v>
      </c>
      <c r="I40" s="11">
        <f>H40/$H$53</f>
        <v>0.0003944773175542406</v>
      </c>
      <c r="K40" s="10">
        <f t="shared" si="6"/>
        <v>0</v>
      </c>
      <c r="L40" s="10">
        <f t="shared" si="6"/>
        <v>2</v>
      </c>
      <c r="M40" s="9">
        <f t="shared" si="1"/>
        <v>2</v>
      </c>
      <c r="N40" s="11">
        <f>M40/$M$53</f>
        <v>0.0004289084280506112</v>
      </c>
    </row>
    <row r="41" spans="1:14" ht="15">
      <c r="A41" s="8" t="s">
        <v>133</v>
      </c>
      <c r="B41" s="9"/>
      <c r="C41" s="10">
        <v>1</v>
      </c>
      <c r="D41" s="10">
        <v>1</v>
      </c>
      <c r="E41" s="9"/>
      <c r="F41" s="9"/>
      <c r="G41" s="9" t="s">
        <v>140</v>
      </c>
      <c r="H41" s="9">
        <f t="shared" si="5"/>
        <v>2</v>
      </c>
      <c r="I41" s="11">
        <f>H41/$H$53</f>
        <v>0.0003944773175542406</v>
      </c>
      <c r="K41" s="10">
        <f t="shared" si="6"/>
        <v>1</v>
      </c>
      <c r="L41" s="10">
        <f t="shared" si="6"/>
        <v>1</v>
      </c>
      <c r="M41" s="9">
        <f t="shared" si="1"/>
        <v>2</v>
      </c>
      <c r="N41" s="11">
        <f>M41/$M$53</f>
        <v>0.0004289084280506112</v>
      </c>
    </row>
    <row r="42" spans="1:14" ht="15">
      <c r="A42" s="8" t="s">
        <v>125</v>
      </c>
      <c r="B42" s="9"/>
      <c r="C42" s="10"/>
      <c r="D42" s="10">
        <v>1</v>
      </c>
      <c r="E42" s="9"/>
      <c r="F42" s="9">
        <v>1</v>
      </c>
      <c r="G42" s="9" t="s">
        <v>140</v>
      </c>
      <c r="H42" s="9">
        <f t="shared" si="5"/>
        <v>2</v>
      </c>
      <c r="I42" s="11">
        <f>H42/$H$53</f>
        <v>0.0003944773175542406</v>
      </c>
      <c r="K42" s="10">
        <f>C42</f>
        <v>0</v>
      </c>
      <c r="L42" s="10">
        <f>D42</f>
        <v>1</v>
      </c>
      <c r="M42" s="9">
        <f>SUM(K42:L42)</f>
        <v>1</v>
      </c>
      <c r="N42" s="11">
        <f>M42/$M$53</f>
        <v>0.0002144542140253056</v>
      </c>
    </row>
    <row r="43" spans="1:14" ht="15">
      <c r="A43" s="8" t="s">
        <v>126</v>
      </c>
      <c r="B43" s="9"/>
      <c r="C43" s="10"/>
      <c r="D43" s="10">
        <v>1</v>
      </c>
      <c r="E43" s="9"/>
      <c r="F43" s="9"/>
      <c r="G43" s="9" t="s">
        <v>140</v>
      </c>
      <c r="H43" s="9">
        <f t="shared" si="5"/>
        <v>1</v>
      </c>
      <c r="I43" s="11">
        <f>H43/$H$53</f>
        <v>0.0001972386587771203</v>
      </c>
      <c r="K43" s="10">
        <f t="shared" si="6"/>
        <v>0</v>
      </c>
      <c r="L43" s="10">
        <f t="shared" si="6"/>
        <v>1</v>
      </c>
      <c r="M43" s="9">
        <f t="shared" si="1"/>
        <v>1</v>
      </c>
      <c r="N43" s="11">
        <f>M43/$M$53</f>
        <v>0.0002144542140253056</v>
      </c>
    </row>
    <row r="44" spans="1:14" ht="15">
      <c r="A44" s="8" t="s">
        <v>145</v>
      </c>
      <c r="B44" s="9"/>
      <c r="C44" s="10">
        <v>1</v>
      </c>
      <c r="D44" s="10"/>
      <c r="E44" s="9"/>
      <c r="F44" s="9"/>
      <c r="G44" s="9" t="s">
        <v>140</v>
      </c>
      <c r="H44" s="9">
        <f t="shared" si="5"/>
        <v>1</v>
      </c>
      <c r="I44" s="11">
        <f>H44/$H$53</f>
        <v>0.0001972386587771203</v>
      </c>
      <c r="K44" s="10">
        <f t="shared" si="6"/>
        <v>1</v>
      </c>
      <c r="L44" s="10">
        <f t="shared" si="6"/>
        <v>0</v>
      </c>
      <c r="M44" s="9">
        <f t="shared" si="1"/>
        <v>1</v>
      </c>
      <c r="N44" s="11">
        <f>M44/$M$53</f>
        <v>0.0002144542140253056</v>
      </c>
    </row>
    <row r="45" spans="1:14" ht="15">
      <c r="A45" s="8" t="s">
        <v>144</v>
      </c>
      <c r="B45" s="9"/>
      <c r="C45" s="10">
        <v>1</v>
      </c>
      <c r="D45" s="10"/>
      <c r="E45" s="9"/>
      <c r="F45" s="9"/>
      <c r="G45" s="9" t="s">
        <v>140</v>
      </c>
      <c r="H45" s="9">
        <f t="shared" si="5"/>
        <v>1</v>
      </c>
      <c r="I45" s="11">
        <f>H45/$H$53</f>
        <v>0.0001972386587771203</v>
      </c>
      <c r="K45" s="10">
        <f t="shared" si="6"/>
        <v>1</v>
      </c>
      <c r="L45" s="10">
        <f t="shared" si="6"/>
        <v>0</v>
      </c>
      <c r="M45" s="9">
        <f t="shared" si="1"/>
        <v>1</v>
      </c>
      <c r="N45" s="11">
        <f>M45/$M$53</f>
        <v>0.0002144542140253056</v>
      </c>
    </row>
    <row r="46" spans="1:14" ht="15">
      <c r="A46" s="8" t="s">
        <v>136</v>
      </c>
      <c r="B46" s="9"/>
      <c r="C46" s="10"/>
      <c r="D46" s="10">
        <v>1</v>
      </c>
      <c r="E46" s="9"/>
      <c r="F46" s="9"/>
      <c r="G46" s="9" t="s">
        <v>140</v>
      </c>
      <c r="H46" s="9">
        <f t="shared" si="5"/>
        <v>1</v>
      </c>
      <c r="I46" s="11">
        <f>H46/$H$53</f>
        <v>0.0001972386587771203</v>
      </c>
      <c r="K46" s="10">
        <f>C46</f>
        <v>0</v>
      </c>
      <c r="L46" s="10">
        <f>D46</f>
        <v>1</v>
      </c>
      <c r="M46" s="9">
        <f>SUM(K46:L46)</f>
        <v>1</v>
      </c>
      <c r="N46" s="11">
        <f>M46/$M$53</f>
        <v>0.0002144542140253056</v>
      </c>
    </row>
    <row r="47" spans="1:14" ht="15">
      <c r="A47" s="8" t="s">
        <v>141</v>
      </c>
      <c r="B47" s="9"/>
      <c r="C47" s="10"/>
      <c r="D47" s="10">
        <v>1</v>
      </c>
      <c r="E47" s="9"/>
      <c r="F47" s="9"/>
      <c r="G47" s="9" t="s">
        <v>140</v>
      </c>
      <c r="H47" s="9">
        <f t="shared" si="5"/>
        <v>1</v>
      </c>
      <c r="I47" s="11">
        <f>H47/$H$53</f>
        <v>0.0001972386587771203</v>
      </c>
      <c r="K47" s="10">
        <f>C47</f>
        <v>0</v>
      </c>
      <c r="L47" s="10">
        <f>D47</f>
        <v>1</v>
      </c>
      <c r="M47" s="9">
        <f>SUM(K47:L47)</f>
        <v>1</v>
      </c>
      <c r="N47" s="11">
        <f>M47/$M$53</f>
        <v>0.0002144542140253056</v>
      </c>
    </row>
    <row r="48" spans="1:14" ht="15">
      <c r="A48" s="8" t="s">
        <v>143</v>
      </c>
      <c r="B48" s="9"/>
      <c r="C48" s="10"/>
      <c r="D48" s="10">
        <v>1</v>
      </c>
      <c r="E48" s="9"/>
      <c r="F48" s="9"/>
      <c r="G48" s="9" t="s">
        <v>140</v>
      </c>
      <c r="H48" s="9">
        <f t="shared" si="5"/>
        <v>1</v>
      </c>
      <c r="I48" s="11">
        <f>H48/$H$53</f>
        <v>0.0001972386587771203</v>
      </c>
      <c r="K48" s="10">
        <f t="shared" si="6"/>
        <v>0</v>
      </c>
      <c r="L48" s="10">
        <f t="shared" si="6"/>
        <v>1</v>
      </c>
      <c r="M48" s="9">
        <f t="shared" si="1"/>
        <v>1</v>
      </c>
      <c r="N48" s="11">
        <f>M48/$M$53</f>
        <v>0.0002144542140253056</v>
      </c>
    </row>
    <row r="49" spans="1:14" ht="15">
      <c r="A49" s="8" t="s">
        <v>134</v>
      </c>
      <c r="B49" s="9"/>
      <c r="C49" s="10"/>
      <c r="D49" s="10">
        <v>1</v>
      </c>
      <c r="E49" s="9"/>
      <c r="F49" s="9"/>
      <c r="G49" s="9" t="s">
        <v>140</v>
      </c>
      <c r="H49" s="9">
        <f t="shared" si="5"/>
        <v>1</v>
      </c>
      <c r="I49" s="11">
        <f>H49/$H$53</f>
        <v>0.0001972386587771203</v>
      </c>
      <c r="K49" s="10">
        <f t="shared" si="6"/>
        <v>0</v>
      </c>
      <c r="L49" s="10">
        <f t="shared" si="6"/>
        <v>1</v>
      </c>
      <c r="M49" s="9">
        <f t="shared" si="1"/>
        <v>1</v>
      </c>
      <c r="N49" s="11">
        <f>M49/$M$53</f>
        <v>0.0002144542140253056</v>
      </c>
    </row>
    <row r="50" spans="1:14" ht="15">
      <c r="A50" s="8" t="s">
        <v>139</v>
      </c>
      <c r="B50" s="9"/>
      <c r="C50" s="10"/>
      <c r="D50" s="10"/>
      <c r="E50" s="9"/>
      <c r="F50" s="9">
        <v>1</v>
      </c>
      <c r="G50" s="9" t="s">
        <v>140</v>
      </c>
      <c r="H50" s="9">
        <f t="shared" si="5"/>
        <v>1</v>
      </c>
      <c r="I50" s="11">
        <f>H50/$H$53</f>
        <v>0.0001972386587771203</v>
      </c>
      <c r="K50" s="10">
        <f t="shared" si="6"/>
        <v>0</v>
      </c>
      <c r="L50" s="10">
        <f t="shared" si="6"/>
        <v>0</v>
      </c>
      <c r="M50" s="9">
        <f t="shared" si="1"/>
        <v>0</v>
      </c>
      <c r="N50" s="11">
        <f>M50/$M$53</f>
        <v>0</v>
      </c>
    </row>
    <row r="51" spans="1:14" ht="15">
      <c r="A51" s="8" t="s">
        <v>137</v>
      </c>
      <c r="B51" s="9"/>
      <c r="C51" s="10"/>
      <c r="D51" s="10">
        <v>1</v>
      </c>
      <c r="E51" s="9"/>
      <c r="F51" s="9"/>
      <c r="G51" s="9" t="s">
        <v>140</v>
      </c>
      <c r="H51" s="9">
        <f t="shared" si="5"/>
        <v>1</v>
      </c>
      <c r="I51" s="11">
        <f>H51/$H$53</f>
        <v>0.0001972386587771203</v>
      </c>
      <c r="K51" s="10">
        <f t="shared" si="6"/>
        <v>0</v>
      </c>
      <c r="L51" s="10">
        <f t="shared" si="6"/>
        <v>1</v>
      </c>
      <c r="M51" s="9">
        <f t="shared" si="1"/>
        <v>1</v>
      </c>
      <c r="N51" s="11">
        <f>M51/$M$53</f>
        <v>0.0002144542140253056</v>
      </c>
    </row>
    <row r="52" spans="1:14" ht="15">
      <c r="A52" s="8" t="s">
        <v>135</v>
      </c>
      <c r="B52" s="9"/>
      <c r="C52" s="10"/>
      <c r="D52" s="10">
        <v>1</v>
      </c>
      <c r="E52" s="9"/>
      <c r="F52" s="9"/>
      <c r="G52" s="9" t="s">
        <v>140</v>
      </c>
      <c r="H52" s="9">
        <f t="shared" si="5"/>
        <v>1</v>
      </c>
      <c r="I52" s="11">
        <f>H52/$H$53</f>
        <v>0.0001972386587771203</v>
      </c>
      <c r="K52" s="10">
        <f t="shared" si="6"/>
        <v>0</v>
      </c>
      <c r="L52" s="10">
        <f t="shared" si="6"/>
        <v>1</v>
      </c>
      <c r="M52" s="9">
        <f t="shared" si="1"/>
        <v>1</v>
      </c>
      <c r="N52" s="11">
        <f>M52/$M$53</f>
        <v>0.0002144542140253056</v>
      </c>
    </row>
    <row r="53" spans="1:14" ht="15">
      <c r="A53" s="12" t="s">
        <v>13</v>
      </c>
      <c r="B53" s="13">
        <f>SUM(B8:B52)</f>
        <v>29</v>
      </c>
      <c r="C53" s="14">
        <f>SUM(C8:C52)</f>
        <v>675</v>
      </c>
      <c r="D53" s="14">
        <f>SUM(D8:D52)</f>
        <v>3988</v>
      </c>
      <c r="E53" s="13">
        <f>SUM(E8:E52)</f>
        <v>38</v>
      </c>
      <c r="F53" s="13">
        <f>SUM(F8:F52)</f>
        <v>340</v>
      </c>
      <c r="G53" s="13">
        <f>SUM(G8:G52)</f>
        <v>0</v>
      </c>
      <c r="H53" s="13">
        <f>SUM(H8:H52)</f>
        <v>5070</v>
      </c>
      <c r="I53" s="15">
        <f>SUM(I8:I52)</f>
        <v>0.9999999999999999</v>
      </c>
      <c r="K53" s="14">
        <f>SUM(K8:K52)</f>
        <v>675</v>
      </c>
      <c r="L53" s="14">
        <f>SUM(L8:L52)</f>
        <v>3988</v>
      </c>
      <c r="M53" s="13">
        <f>SUM(M8:M52)</f>
        <v>4663</v>
      </c>
      <c r="N53" s="15">
        <f>SUM(N8:N52)</f>
        <v>1.0000000000000007</v>
      </c>
    </row>
    <row r="55" ht="15">
      <c r="A55" s="16" t="s">
        <v>14</v>
      </c>
    </row>
    <row r="56" ht="15">
      <c r="A56" s="18" t="s">
        <v>156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6" t="s">
        <v>1</v>
      </c>
      <c r="B1" s="166"/>
      <c r="C1" s="166"/>
      <c r="D1" s="166"/>
      <c r="E1" s="166"/>
      <c r="F1" s="166"/>
    </row>
    <row r="2" spans="1:6" ht="15">
      <c r="A2" s="167" t="s">
        <v>2</v>
      </c>
      <c r="B2" s="167"/>
      <c r="C2" s="167"/>
      <c r="D2" s="167"/>
      <c r="E2" s="167"/>
      <c r="F2" s="167"/>
    </row>
    <row r="3" spans="1:6" ht="18">
      <c r="A3" s="168" t="s">
        <v>3</v>
      </c>
      <c r="B3" s="168"/>
      <c r="C3" s="168"/>
      <c r="D3" s="168"/>
      <c r="E3" s="168"/>
      <c r="F3" s="168"/>
    </row>
    <row r="4" spans="1:5" ht="15">
      <c r="A4" s="3"/>
      <c r="B4" s="3"/>
      <c r="C4" s="3"/>
      <c r="D4" s="3"/>
      <c r="E4" s="4"/>
    </row>
    <row r="5" spans="1:6" ht="15.75">
      <c r="A5" s="169" t="s">
        <v>157</v>
      </c>
      <c r="B5" s="170"/>
      <c r="C5" s="170"/>
      <c r="D5" s="170"/>
      <c r="E5" s="170"/>
      <c r="F5" s="171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45</v>
      </c>
      <c r="B8" s="9">
        <v>422</v>
      </c>
      <c r="C8" s="9">
        <v>1643</v>
      </c>
      <c r="D8" s="9">
        <v>516</v>
      </c>
      <c r="E8" s="9">
        <f aca="true" t="shared" si="0" ref="E8:E52">SUM(B8:D8)</f>
        <v>2581</v>
      </c>
      <c r="F8" s="11">
        <f>E8/$E$53</f>
        <v>0.5090729783037475</v>
      </c>
    </row>
    <row r="9" spans="1:6" ht="15">
      <c r="A9" s="8" t="s">
        <v>48</v>
      </c>
      <c r="B9" s="9">
        <v>284</v>
      </c>
      <c r="C9" s="9">
        <v>1001</v>
      </c>
      <c r="D9" s="9">
        <v>423</v>
      </c>
      <c r="E9" s="9">
        <f t="shared" si="0"/>
        <v>1708</v>
      </c>
      <c r="F9" s="11">
        <f>E9/$E$53</f>
        <v>0.3368836291913215</v>
      </c>
    </row>
    <row r="10" spans="1:6" ht="15">
      <c r="A10" s="8" t="s">
        <v>50</v>
      </c>
      <c r="B10" s="9">
        <v>20</v>
      </c>
      <c r="C10" s="9">
        <v>60</v>
      </c>
      <c r="D10" s="9">
        <v>32</v>
      </c>
      <c r="E10" s="9">
        <f t="shared" si="0"/>
        <v>112</v>
      </c>
      <c r="F10" s="11">
        <f>E10/$E$53</f>
        <v>0.022090729783037475</v>
      </c>
    </row>
    <row r="11" spans="1:6" ht="15">
      <c r="A11" s="8" t="s">
        <v>52</v>
      </c>
      <c r="B11" s="9">
        <v>9</v>
      </c>
      <c r="C11" s="9">
        <v>36</v>
      </c>
      <c r="D11" s="9">
        <v>54</v>
      </c>
      <c r="E11" s="9">
        <f t="shared" si="0"/>
        <v>99</v>
      </c>
      <c r="F11" s="11">
        <f>E11/$E$53</f>
        <v>0.01952662721893491</v>
      </c>
    </row>
    <row r="12" spans="1:6" ht="15">
      <c r="A12" s="8" t="s">
        <v>54</v>
      </c>
      <c r="B12" s="9">
        <v>15</v>
      </c>
      <c r="C12" s="9">
        <v>49</v>
      </c>
      <c r="D12" s="9">
        <v>25</v>
      </c>
      <c r="E12" s="9">
        <f t="shared" si="0"/>
        <v>89</v>
      </c>
      <c r="F12" s="11">
        <f>E12/$E$53</f>
        <v>0.017554240631163707</v>
      </c>
    </row>
    <row r="13" spans="1:6" ht="15">
      <c r="A13" s="8" t="s">
        <v>56</v>
      </c>
      <c r="B13" s="9">
        <v>17</v>
      </c>
      <c r="C13" s="9">
        <v>25</v>
      </c>
      <c r="D13" s="9">
        <v>16</v>
      </c>
      <c r="E13" s="9">
        <f t="shared" si="0"/>
        <v>58</v>
      </c>
      <c r="F13" s="11">
        <f>E13/$E$53</f>
        <v>0.011439842209072978</v>
      </c>
    </row>
    <row r="14" spans="1:6" ht="15">
      <c r="A14" s="8" t="s">
        <v>58</v>
      </c>
      <c r="B14" s="9">
        <v>12</v>
      </c>
      <c r="C14" s="9">
        <v>28</v>
      </c>
      <c r="D14" s="9">
        <v>13</v>
      </c>
      <c r="E14" s="9">
        <f>SUM(B14:D14)</f>
        <v>53</v>
      </c>
      <c r="F14" s="11">
        <f>E14/$E$53</f>
        <v>0.010453648915187377</v>
      </c>
    </row>
    <row r="15" spans="1:6" ht="15">
      <c r="A15" s="8" t="s">
        <v>59</v>
      </c>
      <c r="B15" s="9">
        <v>8</v>
      </c>
      <c r="C15" s="9">
        <v>15</v>
      </c>
      <c r="D15" s="9">
        <v>24</v>
      </c>
      <c r="E15" s="9">
        <f aca="true" t="shared" si="1" ref="E15:E20">SUM(B15:D15)</f>
        <v>47</v>
      </c>
      <c r="F15" s="11">
        <f>E15/$E$53</f>
        <v>0.009270216962524655</v>
      </c>
    </row>
    <row r="16" spans="1:6" ht="15">
      <c r="A16" s="8" t="s">
        <v>61</v>
      </c>
      <c r="B16" s="9">
        <v>7</v>
      </c>
      <c r="C16" s="9">
        <v>23</v>
      </c>
      <c r="D16" s="9">
        <v>11</v>
      </c>
      <c r="E16" s="9">
        <f t="shared" si="1"/>
        <v>41</v>
      </c>
      <c r="F16" s="11">
        <f>E16/$E$53</f>
        <v>0.008086785009861933</v>
      </c>
    </row>
    <row r="17" spans="1:6" ht="15">
      <c r="A17" s="8" t="s">
        <v>62</v>
      </c>
      <c r="B17" s="9">
        <v>8</v>
      </c>
      <c r="C17" s="9">
        <v>18</v>
      </c>
      <c r="D17" s="9">
        <v>7</v>
      </c>
      <c r="E17" s="9">
        <f t="shared" si="1"/>
        <v>33</v>
      </c>
      <c r="F17" s="11">
        <f>E17/$E$53</f>
        <v>0.00650887573964497</v>
      </c>
    </row>
    <row r="18" spans="1:6" ht="15">
      <c r="A18" s="8" t="s">
        <v>110</v>
      </c>
      <c r="B18" s="9">
        <v>2</v>
      </c>
      <c r="C18" s="9">
        <v>15</v>
      </c>
      <c r="D18" s="9">
        <v>14</v>
      </c>
      <c r="E18" s="9">
        <f t="shared" si="1"/>
        <v>31</v>
      </c>
      <c r="F18" s="11">
        <f>E18/$E$53</f>
        <v>0.00611439842209073</v>
      </c>
    </row>
    <row r="19" spans="1:6" ht="15">
      <c r="A19" s="8" t="s">
        <v>109</v>
      </c>
      <c r="B19" s="9">
        <v>10</v>
      </c>
      <c r="C19" s="9">
        <v>12</v>
      </c>
      <c r="D19" s="9">
        <v>7</v>
      </c>
      <c r="E19" s="9">
        <f t="shared" si="1"/>
        <v>29</v>
      </c>
      <c r="F19" s="11">
        <f>E19/$E$53</f>
        <v>0.005719921104536489</v>
      </c>
    </row>
    <row r="20" spans="1:6" ht="15">
      <c r="A20" s="8" t="s">
        <v>112</v>
      </c>
      <c r="B20" s="9">
        <v>1</v>
      </c>
      <c r="C20" s="9">
        <v>19</v>
      </c>
      <c r="D20" s="9">
        <v>9</v>
      </c>
      <c r="E20" s="9">
        <f t="shared" si="1"/>
        <v>29</v>
      </c>
      <c r="F20" s="11">
        <f>E20/$E$53</f>
        <v>0.005719921104536489</v>
      </c>
    </row>
    <row r="21" spans="1:6" ht="15">
      <c r="A21" s="8" t="s">
        <v>111</v>
      </c>
      <c r="B21" s="9">
        <v>7</v>
      </c>
      <c r="C21" s="9">
        <v>12</v>
      </c>
      <c r="D21" s="9">
        <v>7</v>
      </c>
      <c r="E21" s="9">
        <f>SUM(B21:D21)</f>
        <v>26</v>
      </c>
      <c r="F21" s="11">
        <f>E21/$E$53</f>
        <v>0.005128205128205128</v>
      </c>
    </row>
    <row r="22" spans="1:6" ht="15">
      <c r="A22" s="8" t="s">
        <v>113</v>
      </c>
      <c r="B22" s="9">
        <v>3</v>
      </c>
      <c r="C22" s="9">
        <v>12</v>
      </c>
      <c r="D22" s="9">
        <v>3</v>
      </c>
      <c r="E22" s="9">
        <f>SUM(B22:D22)</f>
        <v>18</v>
      </c>
      <c r="F22" s="11">
        <f>E22/$E$53</f>
        <v>0.0035502958579881655</v>
      </c>
    </row>
    <row r="23" spans="1:6" ht="15">
      <c r="A23" s="8" t="s">
        <v>118</v>
      </c>
      <c r="B23" s="9">
        <v>2</v>
      </c>
      <c r="C23" s="9">
        <v>8</v>
      </c>
      <c r="D23" s="9">
        <v>1</v>
      </c>
      <c r="E23" s="9">
        <f>SUM(B23:D23)</f>
        <v>11</v>
      </c>
      <c r="F23" s="11">
        <f>E23/$E$53</f>
        <v>0.0021696252465483235</v>
      </c>
    </row>
    <row r="24" spans="1:6" ht="15">
      <c r="A24" s="8" t="s">
        <v>116</v>
      </c>
      <c r="B24" s="9">
        <v>1</v>
      </c>
      <c r="C24" s="9">
        <v>4</v>
      </c>
      <c r="D24" s="9">
        <v>4</v>
      </c>
      <c r="E24" s="9">
        <f t="shared" si="0"/>
        <v>9</v>
      </c>
      <c r="F24" s="11">
        <f>E24/$E$53</f>
        <v>0.0017751479289940828</v>
      </c>
    </row>
    <row r="25" spans="1:6" ht="15">
      <c r="A25" s="8" t="s">
        <v>114</v>
      </c>
      <c r="B25" s="9">
        <v>3</v>
      </c>
      <c r="C25" s="9">
        <v>4</v>
      </c>
      <c r="D25" s="9">
        <v>2</v>
      </c>
      <c r="E25" s="9">
        <f>SUM(B25:D25)</f>
        <v>9</v>
      </c>
      <c r="F25" s="11">
        <f>E25/$E$53</f>
        <v>0.0017751479289940828</v>
      </c>
    </row>
    <row r="26" spans="1:6" ht="15">
      <c r="A26" s="8" t="s">
        <v>115</v>
      </c>
      <c r="B26" s="9"/>
      <c r="C26" s="9">
        <v>4</v>
      </c>
      <c r="D26" s="9">
        <v>5</v>
      </c>
      <c r="E26" s="9">
        <f>SUM(B26:D26)</f>
        <v>9</v>
      </c>
      <c r="F26" s="11">
        <f>E26/$E$53</f>
        <v>0.0017751479289940828</v>
      </c>
    </row>
    <row r="27" spans="1:6" ht="15">
      <c r="A27" s="8" t="s">
        <v>119</v>
      </c>
      <c r="B27" s="9">
        <v>2</v>
      </c>
      <c r="C27" s="9">
        <v>2</v>
      </c>
      <c r="D27" s="9">
        <v>5</v>
      </c>
      <c r="E27" s="9">
        <f>SUM(B27:D27)</f>
        <v>9</v>
      </c>
      <c r="F27" s="11">
        <f>E27/$E$53</f>
        <v>0.0017751479289940828</v>
      </c>
    </row>
    <row r="28" spans="1:6" ht="15">
      <c r="A28" s="8" t="s">
        <v>117</v>
      </c>
      <c r="B28" s="9">
        <v>3</v>
      </c>
      <c r="C28" s="9">
        <v>5</v>
      </c>
      <c r="D28" s="9"/>
      <c r="E28" s="9">
        <f t="shared" si="0"/>
        <v>8</v>
      </c>
      <c r="F28" s="11">
        <f>E28/$E$53</f>
        <v>0.0015779092702169625</v>
      </c>
    </row>
    <row r="29" spans="1:6" ht="15">
      <c r="A29" s="8" t="s">
        <v>121</v>
      </c>
      <c r="B29" s="9">
        <v>3</v>
      </c>
      <c r="C29" s="9">
        <v>4</v>
      </c>
      <c r="D29" s="9">
        <v>1</v>
      </c>
      <c r="E29" s="9">
        <f t="shared" si="0"/>
        <v>8</v>
      </c>
      <c r="F29" s="11">
        <f>E29/$E$53</f>
        <v>0.0015779092702169625</v>
      </c>
    </row>
    <row r="30" spans="1:6" ht="15">
      <c r="A30" s="8" t="s">
        <v>122</v>
      </c>
      <c r="B30" s="9"/>
      <c r="C30" s="9">
        <v>2</v>
      </c>
      <c r="D30" s="9">
        <v>4</v>
      </c>
      <c r="E30" s="9">
        <f t="shared" si="0"/>
        <v>6</v>
      </c>
      <c r="F30" s="11">
        <f>E30/$E$53</f>
        <v>0.001183431952662722</v>
      </c>
    </row>
    <row r="31" spans="1:6" ht="15">
      <c r="A31" s="8" t="s">
        <v>130</v>
      </c>
      <c r="B31" s="9">
        <v>1</v>
      </c>
      <c r="C31" s="9">
        <v>1</v>
      </c>
      <c r="D31" s="9">
        <v>4</v>
      </c>
      <c r="E31" s="9">
        <f t="shared" si="0"/>
        <v>6</v>
      </c>
      <c r="F31" s="11">
        <f>E31/$E$53</f>
        <v>0.001183431952662722</v>
      </c>
    </row>
    <row r="32" spans="1:6" ht="15">
      <c r="A32" s="8" t="s">
        <v>123</v>
      </c>
      <c r="B32" s="9"/>
      <c r="C32" s="9">
        <v>2</v>
      </c>
      <c r="D32" s="9">
        <v>3</v>
      </c>
      <c r="E32" s="9">
        <f t="shared" si="0"/>
        <v>5</v>
      </c>
      <c r="F32" s="11">
        <f>E32/$E$53</f>
        <v>0.0009861932938856016</v>
      </c>
    </row>
    <row r="33" spans="1:6" ht="15">
      <c r="A33" s="8" t="s">
        <v>120</v>
      </c>
      <c r="B33" s="9"/>
      <c r="C33" s="9">
        <v>1</v>
      </c>
      <c r="D33" s="9">
        <v>4</v>
      </c>
      <c r="E33" s="9">
        <f t="shared" si="0"/>
        <v>5</v>
      </c>
      <c r="F33" s="11">
        <f>E33/$E$53</f>
        <v>0.0009861932938856016</v>
      </c>
    </row>
    <row r="34" spans="1:6" ht="15">
      <c r="A34" s="8" t="s">
        <v>128</v>
      </c>
      <c r="B34" s="9">
        <v>1</v>
      </c>
      <c r="C34" s="9">
        <v>2</v>
      </c>
      <c r="D34" s="9">
        <v>1</v>
      </c>
      <c r="E34" s="9">
        <f t="shared" si="0"/>
        <v>4</v>
      </c>
      <c r="F34" s="11">
        <f>E34/$E$53</f>
        <v>0.0007889546351084812</v>
      </c>
    </row>
    <row r="35" spans="1:6" ht="15">
      <c r="A35" s="8" t="s">
        <v>124</v>
      </c>
      <c r="B35" s="9"/>
      <c r="C35" s="9">
        <v>3</v>
      </c>
      <c r="D35" s="9"/>
      <c r="E35" s="9">
        <f t="shared" si="0"/>
        <v>3</v>
      </c>
      <c r="F35" s="11">
        <f>E35/$E$53</f>
        <v>0.000591715976331361</v>
      </c>
    </row>
    <row r="36" spans="1:6" ht="15">
      <c r="A36" s="8" t="s">
        <v>138</v>
      </c>
      <c r="B36" s="9"/>
      <c r="C36" s="9">
        <v>2</v>
      </c>
      <c r="D36" s="9"/>
      <c r="E36" s="9">
        <f t="shared" si="0"/>
        <v>2</v>
      </c>
      <c r="F36" s="11">
        <f>E36/$E$53</f>
        <v>0.0003944773175542406</v>
      </c>
    </row>
    <row r="37" spans="1:6" ht="15">
      <c r="A37" s="8" t="s">
        <v>127</v>
      </c>
      <c r="B37" s="9"/>
      <c r="C37" s="9">
        <v>1</v>
      </c>
      <c r="D37" s="9">
        <v>1</v>
      </c>
      <c r="E37" s="9">
        <f t="shared" si="0"/>
        <v>2</v>
      </c>
      <c r="F37" s="11">
        <f>E37/$E$53</f>
        <v>0.0003944773175542406</v>
      </c>
    </row>
    <row r="38" spans="1:6" ht="15">
      <c r="A38" s="8" t="s">
        <v>132</v>
      </c>
      <c r="B38" s="9"/>
      <c r="C38" s="9">
        <v>2</v>
      </c>
      <c r="D38" s="9"/>
      <c r="E38" s="9">
        <f t="shared" si="0"/>
        <v>2</v>
      </c>
      <c r="F38" s="11">
        <f>E38/$E$53</f>
        <v>0.0003944773175542406</v>
      </c>
    </row>
    <row r="39" spans="1:6" ht="15">
      <c r="A39" s="8" t="s">
        <v>129</v>
      </c>
      <c r="B39" s="9"/>
      <c r="C39" s="9"/>
      <c r="D39" s="9">
        <v>2</v>
      </c>
      <c r="E39" s="9">
        <f t="shared" si="0"/>
        <v>2</v>
      </c>
      <c r="F39" s="11">
        <f>E39/$E$53</f>
        <v>0.0003944773175542406</v>
      </c>
    </row>
    <row r="40" spans="1:6" ht="15">
      <c r="A40" s="8" t="s">
        <v>131</v>
      </c>
      <c r="B40" s="9"/>
      <c r="C40" s="9">
        <v>2</v>
      </c>
      <c r="D40" s="9"/>
      <c r="E40" s="9">
        <f t="shared" si="0"/>
        <v>2</v>
      </c>
      <c r="F40" s="11">
        <f>E40/$E$53</f>
        <v>0.0003944773175542406</v>
      </c>
    </row>
    <row r="41" spans="1:6" ht="15">
      <c r="A41" s="8" t="s">
        <v>133</v>
      </c>
      <c r="B41" s="9"/>
      <c r="C41" s="9">
        <v>2</v>
      </c>
      <c r="D41" s="9"/>
      <c r="E41" s="9">
        <f t="shared" si="0"/>
        <v>2</v>
      </c>
      <c r="F41" s="11">
        <f>E41/$E$53</f>
        <v>0.0003944773175542406</v>
      </c>
    </row>
    <row r="42" spans="1:6" ht="15">
      <c r="A42" s="8" t="s">
        <v>125</v>
      </c>
      <c r="B42" s="9">
        <v>1</v>
      </c>
      <c r="C42" s="9"/>
      <c r="D42" s="9">
        <v>1</v>
      </c>
      <c r="E42" s="9">
        <f t="shared" si="0"/>
        <v>2</v>
      </c>
      <c r="F42" s="11">
        <f>E42/$E$53</f>
        <v>0.0003944773175542406</v>
      </c>
    </row>
    <row r="43" spans="1:6" ht="15">
      <c r="A43" s="8" t="s">
        <v>126</v>
      </c>
      <c r="B43" s="9"/>
      <c r="C43" s="9"/>
      <c r="D43" s="9">
        <v>1</v>
      </c>
      <c r="E43" s="9">
        <f t="shared" si="0"/>
        <v>1</v>
      </c>
      <c r="F43" s="11">
        <f>E43/$E$53</f>
        <v>0.0001972386587771203</v>
      </c>
    </row>
    <row r="44" spans="1:6" ht="15">
      <c r="A44" s="8" t="s">
        <v>145</v>
      </c>
      <c r="B44" s="9">
        <v>1</v>
      </c>
      <c r="C44" s="9"/>
      <c r="D44" s="9"/>
      <c r="E44" s="9">
        <f t="shared" si="0"/>
        <v>1</v>
      </c>
      <c r="F44" s="11">
        <f>E44/$E$53</f>
        <v>0.0001972386587771203</v>
      </c>
    </row>
    <row r="45" spans="1:6" ht="15">
      <c r="A45" s="8" t="s">
        <v>144</v>
      </c>
      <c r="B45" s="9"/>
      <c r="C45" s="9">
        <v>1</v>
      </c>
      <c r="D45" s="9"/>
      <c r="E45" s="9">
        <f t="shared" si="0"/>
        <v>1</v>
      </c>
      <c r="F45" s="11">
        <f>E45/$E$53</f>
        <v>0.0001972386587771203</v>
      </c>
    </row>
    <row r="46" spans="1:6" ht="15">
      <c r="A46" s="8" t="s">
        <v>136</v>
      </c>
      <c r="B46" s="9"/>
      <c r="C46" s="9">
        <v>1</v>
      </c>
      <c r="D46" s="9"/>
      <c r="E46" s="9">
        <f t="shared" si="0"/>
        <v>1</v>
      </c>
      <c r="F46" s="11">
        <f>E46/$E$53</f>
        <v>0.0001972386587771203</v>
      </c>
    </row>
    <row r="47" spans="1:6" ht="15">
      <c r="A47" s="8" t="s">
        <v>141</v>
      </c>
      <c r="B47" s="9"/>
      <c r="C47" s="9">
        <v>1</v>
      </c>
      <c r="D47" s="9"/>
      <c r="E47" s="9">
        <f t="shared" si="0"/>
        <v>1</v>
      </c>
      <c r="F47" s="11">
        <f>E47/$E$53</f>
        <v>0.0001972386587771203</v>
      </c>
    </row>
    <row r="48" spans="1:6" ht="15">
      <c r="A48" s="8" t="s">
        <v>143</v>
      </c>
      <c r="B48" s="9"/>
      <c r="C48" s="9">
        <v>1</v>
      </c>
      <c r="D48" s="9"/>
      <c r="E48" s="9">
        <f t="shared" si="0"/>
        <v>1</v>
      </c>
      <c r="F48" s="11">
        <f>E48/$E$53</f>
        <v>0.0001972386587771203</v>
      </c>
    </row>
    <row r="49" spans="1:6" ht="15">
      <c r="A49" s="8" t="s">
        <v>134</v>
      </c>
      <c r="B49" s="9"/>
      <c r="C49" s="9">
        <v>1</v>
      </c>
      <c r="D49" s="9"/>
      <c r="E49" s="9">
        <f t="shared" si="0"/>
        <v>1</v>
      </c>
      <c r="F49" s="11">
        <f>E49/$E$53</f>
        <v>0.0001972386587771203</v>
      </c>
    </row>
    <row r="50" spans="1:6" ht="15">
      <c r="A50" s="8" t="s">
        <v>139</v>
      </c>
      <c r="B50" s="9"/>
      <c r="C50" s="9"/>
      <c r="D50" s="9">
        <v>1</v>
      </c>
      <c r="E50" s="9">
        <f t="shared" si="0"/>
        <v>1</v>
      </c>
      <c r="F50" s="11">
        <f>E50/$E$53</f>
        <v>0.0001972386587771203</v>
      </c>
    </row>
    <row r="51" spans="1:6" ht="15">
      <c r="A51" s="8" t="s">
        <v>137</v>
      </c>
      <c r="B51" s="9">
        <v>1</v>
      </c>
      <c r="C51" s="9"/>
      <c r="D51" s="9"/>
      <c r="E51" s="9">
        <f t="shared" si="0"/>
        <v>1</v>
      </c>
      <c r="F51" s="11">
        <f>E51/$E$53</f>
        <v>0.0001972386587771203</v>
      </c>
    </row>
    <row r="52" spans="1:6" ht="15">
      <c r="A52" s="8" t="s">
        <v>135</v>
      </c>
      <c r="B52" s="9"/>
      <c r="C52" s="9"/>
      <c r="D52" s="9">
        <v>1</v>
      </c>
      <c r="E52" s="9">
        <f t="shared" si="0"/>
        <v>1</v>
      </c>
      <c r="F52" s="11">
        <f>E52/$E$53</f>
        <v>0.0001972386587771203</v>
      </c>
    </row>
    <row r="53" spans="1:6" ht="15">
      <c r="A53" s="12" t="s">
        <v>13</v>
      </c>
      <c r="B53" s="13">
        <f>SUM(B8:B52)</f>
        <v>844</v>
      </c>
      <c r="C53" s="13">
        <f>SUM(C8:C52)</f>
        <v>3024</v>
      </c>
      <c r="D53" s="13">
        <f>SUM(D8:D52)</f>
        <v>1202</v>
      </c>
      <c r="E53" s="13">
        <f>SUM(E8:E52)</f>
        <v>5070</v>
      </c>
      <c r="F53" s="15">
        <f>SUM(F8:F52)</f>
        <v>0.9999999999999999</v>
      </c>
    </row>
    <row r="54" spans="2:5" s="17" customFormat="1" ht="15">
      <c r="B54" s="20"/>
      <c r="C54" s="20"/>
      <c r="D54" s="20"/>
      <c r="E54" s="20"/>
    </row>
    <row r="55" spans="1:5" ht="15">
      <c r="A55" s="16" t="s">
        <v>14</v>
      </c>
      <c r="B55" s="21"/>
      <c r="C55" s="21"/>
      <c r="D55" s="21"/>
      <c r="E55" s="21"/>
    </row>
    <row r="56" ht="15">
      <c r="A56" s="18" t="s">
        <v>156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2020-12-11T14:40:25Z</dcterms:modified>
  <cp:category/>
  <cp:version/>
  <cp:contentType/>
  <cp:contentStatus/>
</cp:coreProperties>
</file>