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Etária'!$A$7:$F$53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3" i="1" l="1"/>
  <c r="E15" i="5" l="1"/>
  <c r="L16" i="18"/>
  <c r="K16" i="18"/>
  <c r="H16" i="18"/>
  <c r="M16" i="18" l="1"/>
  <c r="L15" i="18"/>
  <c r="K15" i="18"/>
  <c r="H15" i="18"/>
  <c r="B53" i="18"/>
  <c r="C53" i="18"/>
  <c r="D53" i="18"/>
  <c r="E53" i="18"/>
  <c r="F53" i="18"/>
  <c r="M15" i="18" l="1"/>
  <c r="E12" i="5"/>
  <c r="L45" i="18"/>
  <c r="K45" i="18"/>
  <c r="H45" i="18"/>
  <c r="M45" i="18" l="1"/>
  <c r="E13" i="5"/>
  <c r="E14" i="5"/>
  <c r="E16" i="5"/>
  <c r="E17" i="5"/>
  <c r="E18" i="5"/>
  <c r="E19" i="5"/>
  <c r="E20" i="5"/>
  <c r="E21" i="5"/>
  <c r="K14" i="18"/>
  <c r="L14" i="18"/>
  <c r="K17" i="18"/>
  <c r="L17" i="18"/>
  <c r="K18" i="18"/>
  <c r="L18" i="18"/>
  <c r="K19" i="18"/>
  <c r="L19" i="18"/>
  <c r="K20" i="18"/>
  <c r="L20" i="18"/>
  <c r="K21" i="18"/>
  <c r="L21" i="18"/>
  <c r="K22" i="18"/>
  <c r="L22" i="18"/>
  <c r="K23" i="18"/>
  <c r="L23" i="18"/>
  <c r="K24" i="18"/>
  <c r="L24" i="18"/>
  <c r="K25" i="18"/>
  <c r="L25" i="18"/>
  <c r="K26" i="18"/>
  <c r="L26" i="18"/>
  <c r="K27" i="18"/>
  <c r="L27" i="18"/>
  <c r="K28" i="18"/>
  <c r="L28" i="18"/>
  <c r="K29" i="18"/>
  <c r="L29" i="18"/>
  <c r="H14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B53" i="5"/>
  <c r="C53" i="5"/>
  <c r="D53" i="5"/>
  <c r="K31" i="18"/>
  <c r="L31" i="18"/>
  <c r="K32" i="18"/>
  <c r="L32" i="18"/>
  <c r="K33" i="18"/>
  <c r="L33" i="18"/>
  <c r="K34" i="18"/>
  <c r="L34" i="18"/>
  <c r="K35" i="18"/>
  <c r="L35" i="18"/>
  <c r="H31" i="18"/>
  <c r="H32" i="18"/>
  <c r="H33" i="18"/>
  <c r="H34" i="18"/>
  <c r="H35" i="18"/>
  <c r="H36" i="18"/>
  <c r="M28" i="18" l="1"/>
  <c r="M26" i="18"/>
  <c r="M24" i="18"/>
  <c r="M22" i="18"/>
  <c r="M20" i="18"/>
  <c r="M18" i="18"/>
  <c r="M14" i="18"/>
  <c r="M27" i="18"/>
  <c r="M23" i="18"/>
  <c r="M21" i="18"/>
  <c r="M17" i="18"/>
  <c r="M29" i="18"/>
  <c r="M25" i="18"/>
  <c r="M19" i="18"/>
  <c r="M31" i="18"/>
  <c r="M34" i="18"/>
  <c r="M32" i="18"/>
  <c r="M33" i="18"/>
  <c r="M35" i="18"/>
  <c r="E16" i="1"/>
  <c r="E24" i="5" l="1"/>
  <c r="H52" i="18" l="1"/>
  <c r="H51" i="18"/>
  <c r="H50" i="18"/>
  <c r="H49" i="18"/>
  <c r="H48" i="18"/>
  <c r="H47" i="18"/>
  <c r="H46" i="18"/>
  <c r="H44" i="18"/>
  <c r="H43" i="18"/>
  <c r="H42" i="18"/>
  <c r="H41" i="18"/>
  <c r="H40" i="18"/>
  <c r="H39" i="18"/>
  <c r="H38" i="18"/>
  <c r="H37" i="18"/>
  <c r="H30" i="18"/>
  <c r="H13" i="18"/>
  <c r="H12" i="18"/>
  <c r="H11" i="18"/>
  <c r="H10" i="18"/>
  <c r="H9" i="18"/>
  <c r="H8" i="18"/>
  <c r="E25" i="5"/>
  <c r="E26" i="5"/>
  <c r="K30" i="18"/>
  <c r="L30" i="18"/>
  <c r="K36" i="18"/>
  <c r="L36" i="18"/>
  <c r="M36" i="18" l="1"/>
  <c r="M30" i="18"/>
  <c r="E29" i="5" l="1"/>
  <c r="L49" i="18"/>
  <c r="K49" i="18"/>
  <c r="M49" i="18" l="1"/>
  <c r="E32" i="5" l="1"/>
  <c r="E31" i="5"/>
  <c r="E30" i="5"/>
  <c r="E44" i="5" l="1"/>
  <c r="E45" i="5"/>
  <c r="E27" i="5" l="1"/>
  <c r="E39" i="5" l="1"/>
  <c r="E10" i="5" l="1"/>
  <c r="E47" i="5" l="1"/>
  <c r="E46" i="5"/>
  <c r="E38" i="5" l="1"/>
  <c r="E41" i="5" l="1"/>
  <c r="E40" i="5" l="1"/>
  <c r="L52" i="18" l="1"/>
  <c r="K52" i="18"/>
  <c r="L51" i="18"/>
  <c r="K51" i="18"/>
  <c r="L50" i="18"/>
  <c r="K50" i="18"/>
  <c r="L48" i="18"/>
  <c r="K48" i="18"/>
  <c r="L47" i="18"/>
  <c r="K47" i="18"/>
  <c r="L46" i="18"/>
  <c r="K46" i="18"/>
  <c r="L44" i="18"/>
  <c r="K44" i="18"/>
  <c r="L43" i="18"/>
  <c r="K43" i="18"/>
  <c r="L42" i="18"/>
  <c r="K42" i="18"/>
  <c r="L41" i="18"/>
  <c r="K41" i="18"/>
  <c r="L40" i="18"/>
  <c r="K40" i="18"/>
  <c r="L39" i="18"/>
  <c r="K39" i="18"/>
  <c r="L38" i="18"/>
  <c r="K38" i="18"/>
  <c r="L37" i="18"/>
  <c r="K37" i="18"/>
  <c r="L13" i="18"/>
  <c r="K13" i="18"/>
  <c r="L12" i="18"/>
  <c r="K12" i="18"/>
  <c r="L11" i="18"/>
  <c r="K11" i="18"/>
  <c r="L10" i="18"/>
  <c r="K10" i="18"/>
  <c r="L9" i="18"/>
  <c r="K9" i="18"/>
  <c r="L8" i="18"/>
  <c r="K8" i="18"/>
  <c r="E36" i="5" l="1"/>
  <c r="M9" i="18" l="1"/>
  <c r="E23" i="5" l="1"/>
  <c r="M13" i="18" l="1"/>
  <c r="M10" i="18"/>
  <c r="M51" i="18"/>
  <c r="M38" i="18"/>
  <c r="M40" i="18"/>
  <c r="M50" i="18"/>
  <c r="M44" i="18"/>
  <c r="M37" i="18"/>
  <c r="M41" i="18"/>
  <c r="M46" i="18"/>
  <c r="M11" i="18"/>
  <c r="M42" i="18"/>
  <c r="M47" i="18"/>
  <c r="M52" i="18"/>
  <c r="M12" i="18"/>
  <c r="M39" i="18"/>
  <c r="M43" i="18"/>
  <c r="M48" i="18"/>
  <c r="L53" i="18"/>
  <c r="M8" i="18"/>
  <c r="K53" i="18"/>
  <c r="M53" i="18" l="1"/>
  <c r="N16" i="18" s="1"/>
  <c r="E43" i="5"/>
  <c r="E42" i="5"/>
  <c r="N45" i="18" l="1"/>
  <c r="N15" i="18"/>
  <c r="N24" i="18"/>
  <c r="N14" i="18"/>
  <c r="N23" i="18"/>
  <c r="N22" i="18"/>
  <c r="N29" i="18"/>
  <c r="N21" i="18"/>
  <c r="N28" i="18"/>
  <c r="N20" i="18"/>
  <c r="N27" i="18"/>
  <c r="N19" i="18"/>
  <c r="N26" i="18"/>
  <c r="N18" i="18"/>
  <c r="N25" i="18"/>
  <c r="N17" i="18"/>
  <c r="N31" i="18"/>
  <c r="N32" i="18"/>
  <c r="N33" i="18"/>
  <c r="N34" i="18"/>
  <c r="N35" i="18"/>
  <c r="N49" i="18"/>
  <c r="N30" i="18"/>
  <c r="N36" i="18"/>
  <c r="N9" i="18"/>
  <c r="N51" i="18"/>
  <c r="N8" i="18"/>
  <c r="N52" i="18"/>
  <c r="N44" i="18"/>
  <c r="N50" i="18"/>
  <c r="N10" i="18"/>
  <c r="N12" i="18"/>
  <c r="N46" i="18"/>
  <c r="N38" i="18"/>
  <c r="N39" i="18"/>
  <c r="N13" i="18"/>
  <c r="N37" i="18"/>
  <c r="N42" i="18"/>
  <c r="N43" i="18"/>
  <c r="N40" i="18"/>
  <c r="N41" i="18"/>
  <c r="N47" i="18"/>
  <c r="N11" i="18"/>
  <c r="N48" i="18"/>
  <c r="E22" i="5"/>
  <c r="E11" i="5"/>
  <c r="N53" i="18" l="1"/>
  <c r="E8" i="5"/>
  <c r="E9" i="5"/>
  <c r="E28" i="5"/>
  <c r="E33" i="5"/>
  <c r="E34" i="5"/>
  <c r="E35" i="5"/>
  <c r="E37" i="5"/>
  <c r="E48" i="5"/>
  <c r="E49" i="5"/>
  <c r="E50" i="5"/>
  <c r="E51" i="5"/>
  <c r="E52" i="5"/>
  <c r="A56" i="5" l="1"/>
  <c r="G53" i="18" l="1"/>
  <c r="H53" i="18" l="1"/>
  <c r="I16" i="18" s="1"/>
  <c r="I45" i="18" l="1"/>
  <c r="I15" i="18"/>
  <c r="I14" i="18"/>
  <c r="I18" i="18"/>
  <c r="I20" i="18"/>
  <c r="I22" i="18"/>
  <c r="I24" i="18"/>
  <c r="I26" i="18"/>
  <c r="I28" i="18"/>
  <c r="I17" i="18"/>
  <c r="I19" i="18"/>
  <c r="I21" i="18"/>
  <c r="I23" i="18"/>
  <c r="I25" i="18"/>
  <c r="I27" i="18"/>
  <c r="I29" i="18"/>
  <c r="I32" i="18"/>
  <c r="I34" i="18"/>
  <c r="I36" i="18"/>
  <c r="I31" i="18"/>
  <c r="I33" i="18"/>
  <c r="I35" i="18"/>
  <c r="I49" i="18"/>
  <c r="I30" i="18"/>
  <c r="I9" i="18"/>
  <c r="I42" i="18"/>
  <c r="I44" i="18"/>
  <c r="I47" i="18"/>
  <c r="I41" i="18"/>
  <c r="I43" i="18"/>
  <c r="I46" i="18"/>
  <c r="I40" i="18"/>
  <c r="I12" i="18"/>
  <c r="I13" i="18"/>
  <c r="I37" i="18"/>
  <c r="I11" i="18"/>
  <c r="I50" i="18"/>
  <c r="I38" i="18"/>
  <c r="I48" i="18"/>
  <c r="I8" i="18"/>
  <c r="I52" i="18"/>
  <c r="I10" i="18"/>
  <c r="I39" i="18"/>
  <c r="I51" i="18"/>
  <c r="I53" i="18" l="1"/>
  <c r="J27" i="1" l="1"/>
  <c r="E53" i="5" l="1"/>
  <c r="F12" i="5" l="1"/>
  <c r="F15" i="5"/>
  <c r="F24" i="5"/>
  <c r="F14" i="5"/>
  <c r="F17" i="5"/>
  <c r="F19" i="5"/>
  <c r="F21" i="5"/>
  <c r="F20" i="5"/>
  <c r="F16" i="5"/>
  <c r="F13" i="5"/>
  <c r="F18" i="5"/>
  <c r="F29" i="5"/>
  <c r="F26" i="5"/>
  <c r="F25" i="5"/>
  <c r="F30" i="5"/>
  <c r="F32" i="5"/>
  <c r="F31" i="5"/>
  <c r="F35" i="5"/>
  <c r="F44" i="5"/>
  <c r="F38" i="5"/>
  <c r="F52" i="5"/>
  <c r="F28" i="5"/>
  <c r="F48" i="5"/>
  <c r="F33" i="5"/>
  <c r="F22" i="5"/>
  <c r="F51" i="5"/>
  <c r="F49" i="5"/>
  <c r="F41" i="5"/>
  <c r="F43" i="5"/>
  <c r="F27" i="5"/>
  <c r="F50" i="5"/>
  <c r="F39" i="5"/>
  <c r="F8" i="5"/>
  <c r="F11" i="5"/>
  <c r="F46" i="5"/>
  <c r="F42" i="5"/>
  <c r="F37" i="5"/>
  <c r="F34" i="5"/>
  <c r="F9" i="5"/>
  <c r="F45" i="5"/>
  <c r="F23" i="5"/>
  <c r="F36" i="5"/>
  <c r="F47" i="5"/>
  <c r="F10" i="5"/>
  <c r="F40" i="5"/>
  <c r="F53" i="5" l="1"/>
</calcChain>
</file>

<file path=xl/sharedStrings.xml><?xml version="1.0" encoding="utf-8"?>
<sst xmlns="http://schemas.openxmlformats.org/spreadsheetml/2006/main" count="329" uniqueCount="103">
  <si>
    <t xml:space="preserve">          CENTRO DE ATENDIMENTO SOCIOEDUCATIVO AO ADOLESCENTE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</si>
  <si>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</si>
  <si>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</si>
  <si>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</si>
  <si>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</si>
  <si>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</si>
  <si>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</si>
  <si>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</si>
  <si>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</si>
  <si>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</si>
  <si>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</si>
  <si>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</si>
  <si>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</si>
  <si>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</si>
  <si>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</si>
  <si>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</si>
  <si>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</si>
  <si>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</si>
  <si>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</si>
  <si>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</si>
  <si>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</si>
  <si>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</si>
  <si>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</si>
  <si>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</si>
  <si>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</si>
  <si>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</si>
  <si>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</si>
  <si>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</si>
  <si>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</si>
  <si>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</si>
  <si>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</si>
  <si>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</si>
  <si>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</si>
  <si>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</si>
  <si>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</si>
  <si>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18 anos +</t>
  </si>
  <si>
    <t>16 ou 17 anos</t>
  </si>
  <si>
    <t>Art. 175 - Atend. Inicial</t>
  </si>
  <si>
    <t>Art. 122-III - Int. Sanção</t>
  </si>
  <si>
    <t>Art. 120 - Semiliberdade</t>
  </si>
  <si>
    <t>Art. 101 - Medida Protetiva</t>
  </si>
  <si>
    <t>Internação Sanção nas CIPs</t>
  </si>
  <si>
    <t>ART. 108 E ART. 122 DO ECA</t>
  </si>
  <si>
    <t>16 a 17 anos</t>
  </si>
  <si>
    <t>Fonte: AIO</t>
  </si>
  <si>
    <t>AIO - ASSESSORIA DE INTELIGÊNCIA ORGANIZACIONAL</t>
  </si>
  <si>
    <t xml:space="preserve">         Rua Florêncio de Abreu, nº 848 - 6ª andar - Luz - São Paulo/SP - CEP 01030-001 - Fone 2927-9152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</si>
  <si>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</si>
  <si>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</si>
  <si>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</si>
  <si>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</si>
  <si>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</si>
  <si>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</si>
  <si>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</si>
  <si>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RECEPTAÇÃO</t>
  </si>
  <si>
    <t>ESTUPRO</t>
  </si>
  <si>
    <t>AMEAÇA</t>
  </si>
  <si>
    <t>LESÃO CORPORAL DOLOSA</t>
  </si>
  <si>
    <t>HOMICÍDIO SIMPLES</t>
  </si>
  <si>
    <t>ROUBO QUALIFICADO TENTADO</t>
  </si>
  <si>
    <t>HOMICÍDIO DOLOSO QUALIFICADO TENTADO</t>
  </si>
  <si>
    <t>PORTE DE ARMA DE FOGO</t>
  </si>
  <si>
    <t>HOMICÍDIO SIMPLES TENTADO</t>
  </si>
  <si>
    <t>DESCUMPRIMENTO DE MEDIDA JUDICIAL</t>
  </si>
  <si>
    <t>OUTROS</t>
  </si>
  <si>
    <t>HOMICÍDIO DOLOSO</t>
  </si>
  <si>
    <t>LATROCÍNIO - ROUBO QUALIFICADO PELO RESULTADO MORTE TENTADO</t>
  </si>
  <si>
    <t>HOMICÍDIO DOLOSO TENTADO</t>
  </si>
  <si>
    <t>EXTORSÃO</t>
  </si>
  <si>
    <t>ROUBO SIMPLES TENTADO</t>
  </si>
  <si>
    <t>SEQUESTRO OU CARCERE PRIVADO</t>
  </si>
  <si>
    <t>DESACATO</t>
  </si>
  <si>
    <t>DANO</t>
  </si>
  <si>
    <t>FURTO QUALIFICADO TENTADO</t>
  </si>
  <si>
    <t>DANO QUALIFICADO</t>
  </si>
  <si>
    <t>LESÃO CORPORAL DOLOSA QUALIFICADA</t>
  </si>
  <si>
    <t>ESTUPRO QUALIFICADO</t>
  </si>
  <si>
    <t>VIAS DE FATO</t>
  </si>
  <si>
    <t>ESTELIONATO E OUTRAS FRAUDES</t>
  </si>
  <si>
    <t>HOMICÍDIO DOLOSO PRIVILEGIADO</t>
  </si>
  <si>
    <t>FURTO SIMPLES TENTADO</t>
  </si>
  <si>
    <t>RIXA QUALIFICADA</t>
  </si>
  <si>
    <t>RESISTÊNCIA</t>
  </si>
  <si>
    <t>DESOBEDIÊNCIA</t>
  </si>
  <si>
    <t>DESTRUIÇÃO, SUBTRAÇÃO OU OCULTAÇÃO DE CADÁVER</t>
  </si>
  <si>
    <t>USO DE DOCUMENTOS FALSOS</t>
  </si>
  <si>
    <t>HOMICÍDIO DOLOSO PRIVILEGIADO TENTADO</t>
  </si>
  <si>
    <t>VIOLAÇÃO DE DOMICÍLIO QUALIFICADA</t>
  </si>
  <si>
    <t>LESÃO CORPORAL SEGUIDA DE MORTE</t>
  </si>
  <si>
    <t>ASSOCIAÇÃO CRIMINOSA</t>
  </si>
  <si>
    <t>ATENTADO VIOLENTO AO PUDOR</t>
  </si>
  <si>
    <t>06.12.2019</t>
  </si>
  <si>
    <t>13.12.2019</t>
  </si>
  <si>
    <t>20.12.2019</t>
  </si>
  <si>
    <t>BOLETIM ESTATÍSTICO SEMANAL - Posição 27.12.2019</t>
  </si>
  <si>
    <t>27.12.2019</t>
  </si>
  <si>
    <t>ADOLESCENTES POR REGIÃO DE MORADIA E DE CUMPRIMENTO - Posição 27.12.2019</t>
  </si>
  <si>
    <t>Posição: 27.12.2019</t>
  </si>
  <si>
    <t>ATOS INFRACIONAIS POR ARTIGO DO ECA - POSIÇÃO EM 27.12.2019</t>
  </si>
  <si>
    <t>POSIÇÃO:- CORTE NUPRIE 27.12.2019</t>
  </si>
  <si>
    <t>ATOS INFRACIONAIS POR FAIXA ETÁRIA - POSIÇÃO EM 27.12.2019</t>
  </si>
  <si>
    <t>PORTE OU USO DE DROGAS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</si>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</sst>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4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3" fontId="21" fillId="0" borderId="21" xfId="0" applyNumberFormat="1" applyFont="1" applyFill="1" applyBorder="1" applyAlignment="1">
      <alignment horizontal="center" vertical="center" wrapText="1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1" customFormat="1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s="1" customFormat="1" ht="18">
      <c r="A3" s="83" t="s">
        <v>45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s="1" customFormat="1" ht="15.75">
      <c r="A4" s="84" t="s">
        <v>94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85" t="s">
        <v>1</v>
      </c>
      <c r="B6" s="87" t="s">
        <v>2</v>
      </c>
      <c r="C6" s="87"/>
      <c r="D6" s="87"/>
      <c r="E6" s="88"/>
      <c r="F6" s="3"/>
      <c r="G6" s="89" t="s">
        <v>33</v>
      </c>
      <c r="H6" s="90"/>
      <c r="I6" s="90"/>
      <c r="J6" s="90"/>
      <c r="K6" s="91"/>
    </row>
    <row r="7" spans="1:11" ht="23.25" customHeight="1">
      <c r="A7" s="86"/>
      <c r="B7" s="8" t="s">
        <v>91</v>
      </c>
      <c r="C7" s="8" t="s">
        <v>92</v>
      </c>
      <c r="D7" s="8" t="s">
        <v>93</v>
      </c>
      <c r="E7" s="46" t="s">
        <v>95</v>
      </c>
      <c r="F7" s="3"/>
      <c r="G7" s="9" t="s">
        <v>16</v>
      </c>
      <c r="H7" s="44" t="s">
        <v>91</v>
      </c>
      <c r="I7" s="44" t="s">
        <v>92</v>
      </c>
      <c r="J7" s="8" t="s">
        <v>93</v>
      </c>
      <c r="K7" s="77" t="s">
        <v>95</v>
      </c>
    </row>
    <row r="8" spans="1:11" ht="15.75" customHeight="1">
      <c r="A8" s="10"/>
      <c r="B8" s="20"/>
      <c r="C8" s="79"/>
      <c r="D8" s="79"/>
      <c r="E8" s="47"/>
      <c r="F8" s="3"/>
      <c r="G8" s="16" t="s">
        <v>18</v>
      </c>
      <c r="H8" s="20">
        <v>420</v>
      </c>
      <c r="I8" s="20">
        <v>399</v>
      </c>
      <c r="J8" s="20">
        <v>386</v>
      </c>
      <c r="K8" s="47">
        <v>390</v>
      </c>
    </row>
    <row r="9" spans="1:11" ht="18.75" customHeight="1">
      <c r="A9" s="11" t="s">
        <v>3</v>
      </c>
      <c r="B9" s="12">
        <v>49</v>
      </c>
      <c r="C9" s="14">
        <v>34</v>
      </c>
      <c r="D9" s="14">
        <v>53</v>
      </c>
      <c r="E9" s="48">
        <v>40</v>
      </c>
      <c r="F9" s="3"/>
      <c r="G9" s="17" t="s">
        <v>19</v>
      </c>
      <c r="H9" s="18">
        <v>5295</v>
      </c>
      <c r="I9" s="18">
        <v>5066</v>
      </c>
      <c r="J9" s="18">
        <v>4808</v>
      </c>
      <c r="K9" s="49">
        <v>4854</v>
      </c>
    </row>
    <row r="10" spans="1:11" ht="15.75" customHeight="1" thickBot="1">
      <c r="A10" s="11" t="s">
        <v>4</v>
      </c>
      <c r="B10" s="12">
        <v>1052</v>
      </c>
      <c r="C10" s="14">
        <v>893</v>
      </c>
      <c r="D10" s="14">
        <v>706</v>
      </c>
      <c r="E10" s="48">
        <v>720</v>
      </c>
      <c r="F10" s="3"/>
      <c r="G10" s="40" t="s">
        <v>24</v>
      </c>
      <c r="H10" s="41">
        <v>1732</v>
      </c>
      <c r="I10" s="41">
        <v>1625</v>
      </c>
      <c r="J10" s="41">
        <v>1519</v>
      </c>
      <c r="K10" s="50">
        <v>1548</v>
      </c>
    </row>
    <row r="11" spans="1:11" ht="18" customHeight="1" thickTop="1" thickBot="1">
      <c r="A11" s="11" t="s">
        <v>5</v>
      </c>
      <c r="B11" s="12">
        <v>5839</v>
      </c>
      <c r="C11" s="14">
        <v>5673</v>
      </c>
      <c r="D11" s="14">
        <v>5462</v>
      </c>
      <c r="E11" s="48">
        <v>5545</v>
      </c>
      <c r="F11" s="3"/>
      <c r="G11" s="42"/>
      <c r="H11" s="42"/>
      <c r="I11" s="42"/>
      <c r="J11" s="42"/>
      <c r="K11" s="43"/>
    </row>
    <row r="12" spans="1:11" ht="15" customHeight="1" thickTop="1">
      <c r="A12" s="11" t="s">
        <v>6</v>
      </c>
      <c r="B12" s="12">
        <v>43</v>
      </c>
      <c r="C12" s="14">
        <v>44</v>
      </c>
      <c r="D12" s="14">
        <v>38</v>
      </c>
      <c r="E12" s="48">
        <v>39</v>
      </c>
      <c r="F12" s="3"/>
      <c r="G12" s="92" t="s">
        <v>32</v>
      </c>
      <c r="H12" s="93"/>
      <c r="I12" s="93"/>
      <c r="J12" s="93"/>
      <c r="K12" s="94"/>
    </row>
    <row r="13" spans="1:11" ht="15.75" customHeight="1">
      <c r="A13" s="13" t="s">
        <v>41</v>
      </c>
      <c r="B13" s="14">
        <v>117</v>
      </c>
      <c r="C13" s="14">
        <v>109</v>
      </c>
      <c r="D13" s="14">
        <v>117</v>
      </c>
      <c r="E13" s="48">
        <f>149-39</f>
        <v>110</v>
      </c>
      <c r="F13" s="3"/>
      <c r="G13" s="33" t="s">
        <v>16</v>
      </c>
      <c r="H13" s="34" t="s">
        <v>91</v>
      </c>
      <c r="I13" s="34" t="s">
        <v>92</v>
      </c>
      <c r="J13" s="34" t="s">
        <v>93</v>
      </c>
      <c r="K13" s="51" t="s">
        <v>95</v>
      </c>
    </row>
    <row r="14" spans="1:11" ht="15.75" customHeight="1">
      <c r="A14" s="11" t="s">
        <v>8</v>
      </c>
      <c r="B14" s="14">
        <v>347</v>
      </c>
      <c r="C14" s="14">
        <v>337</v>
      </c>
      <c r="D14" s="14">
        <v>337</v>
      </c>
      <c r="E14" s="48">
        <v>338</v>
      </c>
      <c r="F14" s="3"/>
      <c r="G14" s="35" t="s">
        <v>34</v>
      </c>
      <c r="H14" s="36">
        <v>1369</v>
      </c>
      <c r="I14" s="36">
        <v>1314</v>
      </c>
      <c r="J14" s="36">
        <v>1257</v>
      </c>
      <c r="K14" s="52">
        <v>1276</v>
      </c>
    </row>
    <row r="15" spans="1:11" ht="15.75" customHeight="1">
      <c r="A15" s="11" t="s">
        <v>7</v>
      </c>
      <c r="B15" s="14">
        <v>0</v>
      </c>
      <c r="C15" s="14">
        <v>0</v>
      </c>
      <c r="D15" s="14">
        <v>0</v>
      </c>
      <c r="E15" s="48">
        <v>0</v>
      </c>
      <c r="F15" s="3"/>
      <c r="G15" s="37" t="s">
        <v>43</v>
      </c>
      <c r="H15" s="38">
        <v>4346</v>
      </c>
      <c r="I15" s="38">
        <v>4151</v>
      </c>
      <c r="J15" s="38">
        <v>3937</v>
      </c>
      <c r="K15" s="53">
        <v>3968</v>
      </c>
    </row>
    <row r="16" spans="1:11" ht="15.75" customHeight="1" thickBot="1">
      <c r="A16" s="15" t="s">
        <v>9</v>
      </c>
      <c r="B16" s="19">
        <v>7447</v>
      </c>
      <c r="C16" s="80">
        <v>7090</v>
      </c>
      <c r="D16" s="80">
        <v>6713</v>
      </c>
      <c r="E16" s="54">
        <f>SUM(E9:E15)</f>
        <v>6792</v>
      </c>
      <c r="F16" s="3"/>
      <c r="G16" s="21" t="s">
        <v>35</v>
      </c>
      <c r="H16" s="22">
        <v>1732</v>
      </c>
      <c r="I16" s="22">
        <v>1625</v>
      </c>
      <c r="J16" s="22">
        <v>1519</v>
      </c>
      <c r="K16" s="55">
        <v>1548</v>
      </c>
    </row>
    <row r="17" spans="1:11" ht="15.75" customHeight="1" thickTop="1">
      <c r="A17" s="32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95" t="s">
        <v>96</v>
      </c>
      <c r="B19" s="96"/>
      <c r="C19" s="96"/>
      <c r="D19" s="96"/>
      <c r="E19" s="96"/>
      <c r="F19" s="96"/>
      <c r="G19" s="96"/>
      <c r="H19" s="96"/>
      <c r="I19" s="96"/>
      <c r="J19" s="96"/>
      <c r="K19" s="97"/>
    </row>
    <row r="20" spans="1:11" ht="32.25" customHeight="1">
      <c r="A20" s="98" t="s">
        <v>10</v>
      </c>
      <c r="B20" s="99"/>
      <c r="C20" s="100"/>
      <c r="D20" s="45" t="s">
        <v>11</v>
      </c>
      <c r="E20" s="23" t="s">
        <v>12</v>
      </c>
      <c r="F20" s="105" t="s">
        <v>13</v>
      </c>
      <c r="G20" s="106"/>
      <c r="H20" s="104" t="s">
        <v>14</v>
      </c>
      <c r="I20" s="104"/>
      <c r="J20" s="24" t="s">
        <v>15</v>
      </c>
      <c r="K20" s="25" t="s">
        <v>17</v>
      </c>
    </row>
    <row r="21" spans="1:11" ht="17.25" customHeight="1">
      <c r="A21" s="101"/>
      <c r="B21" s="102"/>
      <c r="C21" s="103"/>
      <c r="D21" s="78">
        <v>0.2366</v>
      </c>
      <c r="E21" s="56">
        <v>0.16309999999999999</v>
      </c>
      <c r="F21" s="109">
        <v>0.53710000000000002</v>
      </c>
      <c r="G21" s="110"/>
      <c r="H21" s="107">
        <v>4.7100000000000003E-2</v>
      </c>
      <c r="I21" s="108"/>
      <c r="J21" s="57">
        <v>5.7000000000000002E-3</v>
      </c>
      <c r="K21" s="58">
        <v>1.03E-2</v>
      </c>
    </row>
    <row r="22" spans="1:11" ht="17.25" customHeight="1">
      <c r="A22" s="111" t="s">
        <v>25</v>
      </c>
      <c r="B22" s="112"/>
      <c r="C22" s="112"/>
      <c r="D22" s="112"/>
      <c r="E22" s="113"/>
      <c r="F22" s="130" t="s">
        <v>11</v>
      </c>
      <c r="G22" s="131"/>
      <c r="H22" s="117" t="s">
        <v>12</v>
      </c>
      <c r="I22" s="117"/>
      <c r="J22" s="27" t="s">
        <v>13</v>
      </c>
      <c r="K22" s="28" t="s">
        <v>14</v>
      </c>
    </row>
    <row r="23" spans="1:11" ht="17.25" customHeight="1" thickBot="1">
      <c r="A23" s="114"/>
      <c r="B23" s="115"/>
      <c r="C23" s="115"/>
      <c r="D23" s="115"/>
      <c r="E23" s="116"/>
      <c r="F23" s="132">
        <v>0.31630000000000003</v>
      </c>
      <c r="G23" s="133"/>
      <c r="H23" s="132">
        <v>0.129</v>
      </c>
      <c r="I23" s="133"/>
      <c r="J23" s="59">
        <v>0.50180000000000002</v>
      </c>
      <c r="K23" s="60">
        <v>5.2999999999999999E-2</v>
      </c>
    </row>
    <row r="24" spans="1:11" ht="6" customHeight="1" thickTop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3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 thickTop="1">
      <c r="A26" s="126" t="s">
        <v>20</v>
      </c>
      <c r="B26" s="127"/>
      <c r="C26" s="127"/>
      <c r="D26" s="127"/>
      <c r="E26" s="127"/>
      <c r="F26" s="127"/>
      <c r="G26" s="127"/>
      <c r="H26" s="127"/>
      <c r="I26" s="127"/>
      <c r="J26" s="124" t="s">
        <v>21</v>
      </c>
      <c r="K26" s="125"/>
    </row>
    <row r="27" spans="1:11" ht="15">
      <c r="A27" s="128" t="s">
        <v>22</v>
      </c>
      <c r="B27" s="129"/>
      <c r="C27" s="129"/>
      <c r="D27" s="129"/>
      <c r="E27" s="129"/>
      <c r="F27" s="129" t="s">
        <v>23</v>
      </c>
      <c r="G27" s="129"/>
      <c r="H27" s="129"/>
      <c r="I27" s="129"/>
      <c r="J27" s="118">
        <f>A28+F28</f>
        <v>1</v>
      </c>
      <c r="K27" s="119"/>
    </row>
    <row r="28" spans="1:11" ht="13.5" customHeight="1">
      <c r="A28" s="140">
        <v>0.95389999999999997</v>
      </c>
      <c r="B28" s="141"/>
      <c r="C28" s="141"/>
      <c r="D28" s="141"/>
      <c r="E28" s="142"/>
      <c r="F28" s="134">
        <v>4.6100000000000002E-2</v>
      </c>
      <c r="G28" s="135"/>
      <c r="H28" s="135"/>
      <c r="I28" s="136"/>
      <c r="J28" s="120"/>
      <c r="K28" s="121"/>
    </row>
    <row r="29" spans="1:11" ht="12" customHeight="1" thickBot="1">
      <c r="A29" s="143"/>
      <c r="B29" s="144"/>
      <c r="C29" s="144"/>
      <c r="D29" s="144"/>
      <c r="E29" s="145"/>
      <c r="F29" s="137"/>
      <c r="G29" s="138"/>
      <c r="H29" s="138"/>
      <c r="I29" s="139"/>
      <c r="J29" s="122"/>
      <c r="K29" s="123"/>
    </row>
    <row r="30" spans="1:11" ht="13.5" customHeight="1" thickTop="1">
      <c r="A30" s="7"/>
      <c r="B30" s="5"/>
      <c r="C30" s="5"/>
      <c r="D30" s="5"/>
      <c r="E30" s="5"/>
      <c r="F30" s="39"/>
      <c r="G30" s="39"/>
      <c r="H30" s="39"/>
      <c r="I30" s="39"/>
      <c r="J30" s="3"/>
      <c r="K30" s="3"/>
    </row>
    <row r="31" spans="1:11">
      <c r="A31" s="6" t="s">
        <v>44</v>
      </c>
    </row>
    <row r="32" spans="1:11">
      <c r="A32" s="7" t="s">
        <v>97</v>
      </c>
    </row>
  </sheetData>
  <sheetProtection selectLockedCells="1" selectUnlockedCells="1"/>
  <mergeCells count="26"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  <mergeCell ref="G12:K12"/>
    <mergeCell ref="A19:K19"/>
    <mergeCell ref="A20:C21"/>
    <mergeCell ref="H20:I20"/>
    <mergeCell ref="F20:G20"/>
    <mergeCell ref="H21:I21"/>
    <mergeCell ref="F21:G21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zoomScale="85" zoomScaleNormal="85" workbookViewId="0">
      <selection sqref="A1:N1"/>
    </sheetView>
  </sheetViews>
  <sheetFormatPr defaultRowHeight="15"/>
  <cols>
    <col min="1" max="1" width="65.42578125" style="72" bestFit="1" customWidth="1"/>
    <col min="2" max="2" width="9.140625" style="71"/>
    <col min="3" max="3" width="9.140625" style="65"/>
    <col min="4" max="4" width="10" style="65" customWidth="1"/>
    <col min="5" max="7" width="9.140625" style="65"/>
    <col min="8" max="8" width="9.140625" style="66"/>
    <col min="9" max="9" width="9.140625" style="65" customWidth="1"/>
    <col min="10" max="10" width="2.85546875" style="65" customWidth="1"/>
    <col min="11" max="11" width="9.140625" style="65"/>
    <col min="12" max="12" width="10" style="65" customWidth="1"/>
    <col min="13" max="16384" width="9.140625" style="65"/>
  </cols>
  <sheetData>
    <row r="1" spans="1:14" ht="17.25">
      <c r="A1" s="152" t="s">
        <v>26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8">
      <c r="A3" s="153" t="s">
        <v>45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>
      <c r="A4" s="29"/>
      <c r="B4" s="29"/>
      <c r="C4" s="29"/>
      <c r="D4" s="29"/>
      <c r="E4" s="30"/>
    </row>
    <row r="5" spans="1:14" ht="15.75">
      <c r="A5" s="146" t="s">
        <v>98</v>
      </c>
      <c r="B5" s="147"/>
      <c r="C5" s="147"/>
      <c r="D5" s="147"/>
      <c r="E5" s="147"/>
      <c r="F5" s="147"/>
      <c r="G5" s="147"/>
      <c r="H5" s="147"/>
      <c r="I5" s="148"/>
      <c r="K5" s="149" t="s">
        <v>42</v>
      </c>
      <c r="L5" s="150"/>
      <c r="M5" s="150"/>
      <c r="N5" s="151"/>
    </row>
    <row r="7" spans="1:14" ht="60">
      <c r="A7" s="67" t="s">
        <v>27</v>
      </c>
      <c r="B7" s="68" t="s">
        <v>37</v>
      </c>
      <c r="C7" s="68" t="s">
        <v>28</v>
      </c>
      <c r="D7" s="68" t="s">
        <v>29</v>
      </c>
      <c r="E7" s="68" t="s">
        <v>38</v>
      </c>
      <c r="F7" s="68" t="s">
        <v>39</v>
      </c>
      <c r="G7" s="68" t="s">
        <v>40</v>
      </c>
      <c r="H7" s="67" t="s">
        <v>21</v>
      </c>
      <c r="I7" s="67" t="s">
        <v>30</v>
      </c>
      <c r="K7" s="68" t="s">
        <v>28</v>
      </c>
      <c r="L7" s="68" t="s">
        <v>29</v>
      </c>
      <c r="M7" s="67" t="s">
        <v>21</v>
      </c>
      <c r="N7" s="67" t="s">
        <v>30</v>
      </c>
    </row>
    <row r="8" spans="1:14">
      <c r="A8" s="61" t="s">
        <v>47</v>
      </c>
      <c r="B8" s="62">
        <v>10</v>
      </c>
      <c r="C8" s="75">
        <v>365</v>
      </c>
      <c r="D8" s="75">
        <v>2651</v>
      </c>
      <c r="E8" s="62">
        <v>80</v>
      </c>
      <c r="F8" s="62">
        <v>184</v>
      </c>
      <c r="G8" s="62">
        <v>0</v>
      </c>
      <c r="H8" s="62">
        <f>SUM(B8:G8)</f>
        <v>3290</v>
      </c>
      <c r="I8" s="69">
        <f t="shared" ref="I8:I52" si="0">H8/$H$53</f>
        <v>0.48439340400471143</v>
      </c>
      <c r="K8" s="75">
        <f>C8</f>
        <v>365</v>
      </c>
      <c r="L8" s="75">
        <f>D8</f>
        <v>2651</v>
      </c>
      <c r="M8" s="62">
        <f>SUM(K8:L8)</f>
        <v>3016</v>
      </c>
      <c r="N8" s="69">
        <f t="shared" ref="N8:N52" si="1">M8/$M$53</f>
        <v>0.48140462889066243</v>
      </c>
    </row>
    <row r="9" spans="1:14">
      <c r="A9" s="61" t="s">
        <v>48</v>
      </c>
      <c r="B9" s="62">
        <v>22</v>
      </c>
      <c r="C9" s="75">
        <v>252</v>
      </c>
      <c r="D9" s="75">
        <v>1892</v>
      </c>
      <c r="E9" s="62">
        <v>33</v>
      </c>
      <c r="F9" s="62">
        <v>96</v>
      </c>
      <c r="G9" s="62">
        <v>0</v>
      </c>
      <c r="H9" s="62">
        <f t="shared" ref="H9:H52" si="2">SUM(B9:G9)</f>
        <v>2295</v>
      </c>
      <c r="I9" s="69">
        <f t="shared" si="0"/>
        <v>0.3378975265017668</v>
      </c>
      <c r="K9" s="75">
        <f t="shared" ref="K9:K52" si="3">C9</f>
        <v>252</v>
      </c>
      <c r="L9" s="75">
        <f t="shared" ref="L9:L52" si="4">D9</f>
        <v>1892</v>
      </c>
      <c r="M9" s="62">
        <f>SUM(K9:L9)</f>
        <v>2144</v>
      </c>
      <c r="N9" s="69">
        <f t="shared" si="1"/>
        <v>0.34221867517956905</v>
      </c>
    </row>
    <row r="10" spans="1:14">
      <c r="A10" s="61" t="s">
        <v>49</v>
      </c>
      <c r="B10" s="62" t="s">
        <v>102</v>
      </c>
      <c r="C10" s="75">
        <v>19</v>
      </c>
      <c r="D10" s="75">
        <v>239</v>
      </c>
      <c r="E10" s="62">
        <v>2</v>
      </c>
      <c r="F10" s="62">
        <v>11</v>
      </c>
      <c r="G10" s="62">
        <v>0</v>
      </c>
      <c r="H10" s="62">
        <f t="shared" si="2"/>
        <v>271</v>
      </c>
      <c r="I10" s="69">
        <f t="shared" si="0"/>
        <v>3.9899882214369846E-2</v>
      </c>
      <c r="K10" s="75">
        <f t="shared" si="3"/>
        <v>19</v>
      </c>
      <c r="L10" s="75">
        <f t="shared" si="4"/>
        <v>239</v>
      </c>
      <c r="M10" s="62">
        <f>SUM(K10:L10)</f>
        <v>258</v>
      </c>
      <c r="N10" s="69">
        <f t="shared" si="1"/>
        <v>4.1181165203511574E-2</v>
      </c>
    </row>
    <row r="11" spans="1:14">
      <c r="A11" s="61" t="s">
        <v>50</v>
      </c>
      <c r="B11" s="62">
        <v>4</v>
      </c>
      <c r="C11" s="75">
        <v>17</v>
      </c>
      <c r="D11" s="75">
        <v>117</v>
      </c>
      <c r="E11" s="62">
        <v>4</v>
      </c>
      <c r="F11" s="62">
        <v>12</v>
      </c>
      <c r="G11" s="62">
        <v>0</v>
      </c>
      <c r="H11" s="62">
        <f t="shared" si="2"/>
        <v>154</v>
      </c>
      <c r="I11" s="69">
        <f t="shared" si="0"/>
        <v>2.2673733804475855E-2</v>
      </c>
      <c r="K11" s="75">
        <f t="shared" si="3"/>
        <v>17</v>
      </c>
      <c r="L11" s="75">
        <f t="shared" si="4"/>
        <v>117</v>
      </c>
      <c r="M11" s="62">
        <f t="shared" ref="M11:M52" si="5">SUM(K11:L11)</f>
        <v>134</v>
      </c>
      <c r="N11" s="69">
        <f t="shared" si="1"/>
        <v>2.1388667198723066E-2</v>
      </c>
    </row>
    <row r="12" spans="1:14">
      <c r="A12" s="61" t="s">
        <v>51</v>
      </c>
      <c r="B12" s="62" t="s">
        <v>102</v>
      </c>
      <c r="C12" s="75">
        <v>3</v>
      </c>
      <c r="D12" s="75">
        <v>100</v>
      </c>
      <c r="E12" s="62" t="s">
        <v>102</v>
      </c>
      <c r="F12" s="62">
        <v>2</v>
      </c>
      <c r="G12" s="62">
        <v>0</v>
      </c>
      <c r="H12" s="62">
        <f t="shared" si="2"/>
        <v>105</v>
      </c>
      <c r="I12" s="69">
        <f t="shared" si="0"/>
        <v>1.5459363957597174E-2</v>
      </c>
      <c r="K12" s="75">
        <f t="shared" si="3"/>
        <v>3</v>
      </c>
      <c r="L12" s="75">
        <f t="shared" si="4"/>
        <v>100</v>
      </c>
      <c r="M12" s="62">
        <f t="shared" si="5"/>
        <v>103</v>
      </c>
      <c r="N12" s="69">
        <f t="shared" si="1"/>
        <v>1.6440542697525939E-2</v>
      </c>
    </row>
    <row r="13" spans="1:14">
      <c r="A13" s="61" t="s">
        <v>52</v>
      </c>
      <c r="B13" s="62">
        <v>1</v>
      </c>
      <c r="C13" s="75">
        <v>13</v>
      </c>
      <c r="D13" s="75">
        <v>62</v>
      </c>
      <c r="E13" s="62">
        <v>10</v>
      </c>
      <c r="F13" s="62">
        <v>7</v>
      </c>
      <c r="G13" s="62">
        <v>0</v>
      </c>
      <c r="H13" s="62">
        <f t="shared" si="2"/>
        <v>93</v>
      </c>
      <c r="I13" s="69">
        <f t="shared" si="0"/>
        <v>1.3692579505300354E-2</v>
      </c>
      <c r="K13" s="75">
        <f t="shared" si="3"/>
        <v>13</v>
      </c>
      <c r="L13" s="75">
        <f t="shared" si="4"/>
        <v>62</v>
      </c>
      <c r="M13" s="62">
        <f t="shared" si="5"/>
        <v>75</v>
      </c>
      <c r="N13" s="69">
        <f t="shared" si="1"/>
        <v>1.1971268954509178E-2</v>
      </c>
    </row>
    <row r="14" spans="1:14">
      <c r="A14" s="61" t="s">
        <v>53</v>
      </c>
      <c r="B14" s="62" t="s">
        <v>102</v>
      </c>
      <c r="C14" s="75">
        <v>2</v>
      </c>
      <c r="D14" s="75">
        <v>63</v>
      </c>
      <c r="E14" s="62" t="s">
        <v>102</v>
      </c>
      <c r="F14" s="62" t="s">
        <v>102</v>
      </c>
      <c r="G14" s="62">
        <v>0</v>
      </c>
      <c r="H14" s="62">
        <f t="shared" ref="H14:H29" si="6">SUM(B14:G14)</f>
        <v>65</v>
      </c>
      <c r="I14" s="69">
        <f t="shared" si="0"/>
        <v>9.5700824499411075E-3</v>
      </c>
      <c r="K14" s="75">
        <f t="shared" ref="K14:K29" si="7">C14</f>
        <v>2</v>
      </c>
      <c r="L14" s="75">
        <f t="shared" ref="L14:L29" si="8">D14</f>
        <v>63</v>
      </c>
      <c r="M14" s="62">
        <f t="shared" ref="M14:M29" si="9">SUM(K14:L14)</f>
        <v>65</v>
      </c>
      <c r="N14" s="69">
        <f t="shared" si="1"/>
        <v>1.0375099760574621E-2</v>
      </c>
    </row>
    <row r="15" spans="1:14">
      <c r="A15" s="61" t="s">
        <v>55</v>
      </c>
      <c r="B15" s="62" t="s">
        <v>102</v>
      </c>
      <c r="C15" s="75">
        <v>4</v>
      </c>
      <c r="D15" s="75">
        <v>45</v>
      </c>
      <c r="E15" s="62" t="s">
        <v>102</v>
      </c>
      <c r="F15" s="62">
        <v>5</v>
      </c>
      <c r="G15" s="62">
        <v>0</v>
      </c>
      <c r="H15" s="62">
        <f t="shared" ref="H15" si="10">SUM(B15:G15)</f>
        <v>54</v>
      </c>
      <c r="I15" s="69">
        <f t="shared" si="0"/>
        <v>7.9505300353356883E-3</v>
      </c>
      <c r="K15" s="75">
        <f t="shared" ref="K15" si="11">C15</f>
        <v>4</v>
      </c>
      <c r="L15" s="75">
        <f t="shared" ref="L15" si="12">D15</f>
        <v>45</v>
      </c>
      <c r="M15" s="62">
        <f t="shared" ref="M15" si="13">SUM(K15:L15)</f>
        <v>49</v>
      </c>
      <c r="N15" s="69">
        <f t="shared" si="1"/>
        <v>7.82122905027933E-3</v>
      </c>
    </row>
    <row r="16" spans="1:14">
      <c r="A16" s="61" t="s">
        <v>54</v>
      </c>
      <c r="B16" s="62" t="s">
        <v>102</v>
      </c>
      <c r="C16" s="75">
        <v>6</v>
      </c>
      <c r="D16" s="75">
        <v>42</v>
      </c>
      <c r="E16" s="62">
        <v>3</v>
      </c>
      <c r="F16" s="62">
        <v>2</v>
      </c>
      <c r="G16" s="62">
        <v>0</v>
      </c>
      <c r="H16" s="62">
        <f t="shared" ref="H16" si="14">SUM(B16:G16)</f>
        <v>53</v>
      </c>
      <c r="I16" s="69">
        <f t="shared" si="0"/>
        <v>7.8032979976442873E-3</v>
      </c>
      <c r="K16" s="75">
        <f t="shared" ref="K16" si="15">C16</f>
        <v>6</v>
      </c>
      <c r="L16" s="75">
        <f t="shared" ref="L16" si="16">D16</f>
        <v>42</v>
      </c>
      <c r="M16" s="62">
        <f t="shared" ref="M16" si="17">SUM(K16:L16)</f>
        <v>48</v>
      </c>
      <c r="N16" s="69">
        <f t="shared" si="1"/>
        <v>7.6616121308858741E-3</v>
      </c>
    </row>
    <row r="17" spans="1:14">
      <c r="A17" s="61" t="s">
        <v>56</v>
      </c>
      <c r="B17" s="62" t="s">
        <v>102</v>
      </c>
      <c r="C17" s="75">
        <v>6</v>
      </c>
      <c r="D17" s="75">
        <v>34</v>
      </c>
      <c r="E17" s="62">
        <v>2</v>
      </c>
      <c r="F17" s="62">
        <v>3</v>
      </c>
      <c r="G17" s="62">
        <v>0</v>
      </c>
      <c r="H17" s="62">
        <f t="shared" si="6"/>
        <v>45</v>
      </c>
      <c r="I17" s="69">
        <f t="shared" si="0"/>
        <v>6.6254416961130744E-3</v>
      </c>
      <c r="K17" s="75">
        <f t="shared" si="7"/>
        <v>6</v>
      </c>
      <c r="L17" s="75">
        <f t="shared" si="8"/>
        <v>34</v>
      </c>
      <c r="M17" s="62">
        <f t="shared" si="9"/>
        <v>40</v>
      </c>
      <c r="N17" s="69">
        <f t="shared" si="1"/>
        <v>6.3846767757382286E-3</v>
      </c>
    </row>
    <row r="18" spans="1:14">
      <c r="A18" s="61" t="s">
        <v>57</v>
      </c>
      <c r="B18" s="62" t="s">
        <v>102</v>
      </c>
      <c r="C18" s="75">
        <v>6</v>
      </c>
      <c r="D18" s="75">
        <v>34</v>
      </c>
      <c r="E18" s="62">
        <v>2</v>
      </c>
      <c r="F18" s="62">
        <v>1</v>
      </c>
      <c r="G18" s="62">
        <v>0</v>
      </c>
      <c r="H18" s="62">
        <f t="shared" si="6"/>
        <v>43</v>
      </c>
      <c r="I18" s="69">
        <f t="shared" si="0"/>
        <v>6.3309776207302708E-3</v>
      </c>
      <c r="K18" s="75">
        <f t="shared" si="7"/>
        <v>6</v>
      </c>
      <c r="L18" s="75">
        <f t="shared" si="8"/>
        <v>34</v>
      </c>
      <c r="M18" s="62">
        <f t="shared" si="9"/>
        <v>40</v>
      </c>
      <c r="N18" s="69">
        <f t="shared" si="1"/>
        <v>6.3846767757382286E-3</v>
      </c>
    </row>
    <row r="19" spans="1:14">
      <c r="A19" s="61" t="s">
        <v>60</v>
      </c>
      <c r="B19" s="62" t="s">
        <v>102</v>
      </c>
      <c r="C19" s="75">
        <v>1</v>
      </c>
      <c r="D19" s="75">
        <v>32</v>
      </c>
      <c r="E19" s="62" t="s">
        <v>102</v>
      </c>
      <c r="F19" s="62">
        <v>1</v>
      </c>
      <c r="G19" s="62">
        <v>0</v>
      </c>
      <c r="H19" s="62">
        <f t="shared" si="6"/>
        <v>34</v>
      </c>
      <c r="I19" s="69">
        <f t="shared" si="0"/>
        <v>5.0058892815076561E-3</v>
      </c>
      <c r="K19" s="75">
        <f t="shared" si="7"/>
        <v>1</v>
      </c>
      <c r="L19" s="75">
        <f t="shared" si="8"/>
        <v>32</v>
      </c>
      <c r="M19" s="62">
        <f t="shared" si="9"/>
        <v>33</v>
      </c>
      <c r="N19" s="69">
        <f t="shared" si="1"/>
        <v>5.2673583399840381E-3</v>
      </c>
    </row>
    <row r="20" spans="1:14">
      <c r="A20" s="61" t="s">
        <v>58</v>
      </c>
      <c r="B20" s="62" t="s">
        <v>102</v>
      </c>
      <c r="C20" s="75">
        <v>2</v>
      </c>
      <c r="D20" s="75">
        <v>31</v>
      </c>
      <c r="E20" s="62" t="s">
        <v>102</v>
      </c>
      <c r="F20" s="62">
        <v>1</v>
      </c>
      <c r="G20" s="62">
        <v>0</v>
      </c>
      <c r="H20" s="62">
        <f t="shared" si="6"/>
        <v>34</v>
      </c>
      <c r="I20" s="69">
        <f t="shared" si="0"/>
        <v>5.0058892815076561E-3</v>
      </c>
      <c r="K20" s="75">
        <f t="shared" si="7"/>
        <v>2</v>
      </c>
      <c r="L20" s="75">
        <f t="shared" si="8"/>
        <v>31</v>
      </c>
      <c r="M20" s="62">
        <f t="shared" si="9"/>
        <v>33</v>
      </c>
      <c r="N20" s="69">
        <f t="shared" si="1"/>
        <v>5.2673583399840381E-3</v>
      </c>
    </row>
    <row r="21" spans="1:14">
      <c r="A21" s="61" t="s">
        <v>59</v>
      </c>
      <c r="B21" s="62" t="s">
        <v>102</v>
      </c>
      <c r="C21" s="75">
        <v>2</v>
      </c>
      <c r="D21" s="75">
        <v>27</v>
      </c>
      <c r="E21" s="62" t="s">
        <v>102</v>
      </c>
      <c r="F21" s="62">
        <v>3</v>
      </c>
      <c r="G21" s="62">
        <v>0</v>
      </c>
      <c r="H21" s="62">
        <f t="shared" si="6"/>
        <v>32</v>
      </c>
      <c r="I21" s="69">
        <f t="shared" si="0"/>
        <v>4.7114252061248524E-3</v>
      </c>
      <c r="K21" s="75">
        <f t="shared" si="7"/>
        <v>2</v>
      </c>
      <c r="L21" s="75">
        <f t="shared" si="8"/>
        <v>27</v>
      </c>
      <c r="M21" s="62">
        <f t="shared" si="9"/>
        <v>29</v>
      </c>
      <c r="N21" s="69">
        <f t="shared" si="1"/>
        <v>4.6288906624102153E-3</v>
      </c>
    </row>
    <row r="22" spans="1:14">
      <c r="A22" s="61" t="s">
        <v>61</v>
      </c>
      <c r="B22" s="62" t="s">
        <v>102</v>
      </c>
      <c r="C22" s="75" t="s">
        <v>102</v>
      </c>
      <c r="D22" s="75">
        <v>24</v>
      </c>
      <c r="E22" s="62" t="s">
        <v>102</v>
      </c>
      <c r="F22" s="62">
        <v>1</v>
      </c>
      <c r="G22" s="62">
        <v>0</v>
      </c>
      <c r="H22" s="62">
        <f t="shared" si="6"/>
        <v>25</v>
      </c>
      <c r="I22" s="69">
        <f t="shared" si="0"/>
        <v>3.6808009422850414E-3</v>
      </c>
      <c r="K22" s="75" t="str">
        <f t="shared" si="7"/>
        <v>-</v>
      </c>
      <c r="L22" s="75">
        <f t="shared" si="8"/>
        <v>24</v>
      </c>
      <c r="M22" s="62">
        <f t="shared" si="9"/>
        <v>24</v>
      </c>
      <c r="N22" s="69">
        <f t="shared" si="1"/>
        <v>3.8308060654429371E-3</v>
      </c>
    </row>
    <row r="23" spans="1:14">
      <c r="A23" s="61" t="s">
        <v>63</v>
      </c>
      <c r="B23" s="62">
        <v>2</v>
      </c>
      <c r="C23" s="75" t="s">
        <v>102</v>
      </c>
      <c r="D23" s="75">
        <v>11</v>
      </c>
      <c r="E23" s="62">
        <v>10</v>
      </c>
      <c r="F23" s="62">
        <v>1</v>
      </c>
      <c r="G23" s="62">
        <v>0</v>
      </c>
      <c r="H23" s="62">
        <f t="shared" si="6"/>
        <v>24</v>
      </c>
      <c r="I23" s="69">
        <f t="shared" si="0"/>
        <v>3.5335689045936395E-3</v>
      </c>
      <c r="K23" s="75" t="str">
        <f t="shared" si="7"/>
        <v>-</v>
      </c>
      <c r="L23" s="75">
        <f t="shared" si="8"/>
        <v>11</v>
      </c>
      <c r="M23" s="62">
        <f t="shared" si="9"/>
        <v>11</v>
      </c>
      <c r="N23" s="69">
        <f t="shared" si="1"/>
        <v>1.7557861133280128E-3</v>
      </c>
    </row>
    <row r="24" spans="1:14">
      <c r="A24" s="61" t="s">
        <v>64</v>
      </c>
      <c r="B24" s="62">
        <v>1</v>
      </c>
      <c r="C24" s="75">
        <v>7</v>
      </c>
      <c r="D24" s="75">
        <v>10</v>
      </c>
      <c r="E24" s="62">
        <v>1</v>
      </c>
      <c r="F24" s="62">
        <v>4</v>
      </c>
      <c r="G24" s="62">
        <v>0</v>
      </c>
      <c r="H24" s="62">
        <f t="shared" si="6"/>
        <v>23</v>
      </c>
      <c r="I24" s="69">
        <f t="shared" si="0"/>
        <v>3.3863368669022381E-3</v>
      </c>
      <c r="K24" s="75">
        <f t="shared" si="7"/>
        <v>7</v>
      </c>
      <c r="L24" s="75">
        <f t="shared" si="8"/>
        <v>10</v>
      </c>
      <c r="M24" s="62">
        <f t="shared" si="9"/>
        <v>17</v>
      </c>
      <c r="N24" s="69">
        <f t="shared" si="1"/>
        <v>2.713487629688747E-3</v>
      </c>
    </row>
    <row r="25" spans="1:14">
      <c r="A25" s="61" t="s">
        <v>62</v>
      </c>
      <c r="B25" s="62" t="s">
        <v>102</v>
      </c>
      <c r="C25" s="75" t="s">
        <v>102</v>
      </c>
      <c r="D25" s="75">
        <v>20</v>
      </c>
      <c r="E25" s="62" t="s">
        <v>102</v>
      </c>
      <c r="F25" s="62">
        <v>1</v>
      </c>
      <c r="G25" s="62">
        <v>0</v>
      </c>
      <c r="H25" s="62">
        <f t="shared" si="6"/>
        <v>21</v>
      </c>
      <c r="I25" s="69">
        <f t="shared" si="0"/>
        <v>3.0918727915194345E-3</v>
      </c>
      <c r="K25" s="75" t="str">
        <f t="shared" si="7"/>
        <v>-</v>
      </c>
      <c r="L25" s="75">
        <f t="shared" si="8"/>
        <v>20</v>
      </c>
      <c r="M25" s="62">
        <f t="shared" si="9"/>
        <v>20</v>
      </c>
      <c r="N25" s="69">
        <f t="shared" si="1"/>
        <v>3.1923383878691143E-3</v>
      </c>
    </row>
    <row r="26" spans="1:14">
      <c r="A26" s="61" t="s">
        <v>65</v>
      </c>
      <c r="B26" s="62" t="s">
        <v>102</v>
      </c>
      <c r="C26" s="75">
        <v>1</v>
      </c>
      <c r="D26" s="75">
        <v>16</v>
      </c>
      <c r="E26" s="62">
        <v>1</v>
      </c>
      <c r="F26" s="62" t="s">
        <v>102</v>
      </c>
      <c r="G26" s="62">
        <v>0</v>
      </c>
      <c r="H26" s="62">
        <f t="shared" si="6"/>
        <v>18</v>
      </c>
      <c r="I26" s="69">
        <f t="shared" si="0"/>
        <v>2.6501766784452299E-3</v>
      </c>
      <c r="K26" s="75">
        <f t="shared" si="7"/>
        <v>1</v>
      </c>
      <c r="L26" s="75">
        <f t="shared" si="8"/>
        <v>16</v>
      </c>
      <c r="M26" s="62">
        <f t="shared" si="9"/>
        <v>17</v>
      </c>
      <c r="N26" s="69">
        <f t="shared" si="1"/>
        <v>2.713487629688747E-3</v>
      </c>
    </row>
    <row r="27" spans="1:14">
      <c r="A27" s="61" t="s">
        <v>69</v>
      </c>
      <c r="B27" s="62" t="s">
        <v>102</v>
      </c>
      <c r="C27" s="75">
        <v>3</v>
      </c>
      <c r="D27" s="75">
        <v>11</v>
      </c>
      <c r="E27" s="62" t="s">
        <v>102</v>
      </c>
      <c r="F27" s="62">
        <v>1</v>
      </c>
      <c r="G27" s="62">
        <v>0</v>
      </c>
      <c r="H27" s="62">
        <f t="shared" si="6"/>
        <v>15</v>
      </c>
      <c r="I27" s="69">
        <f t="shared" si="0"/>
        <v>2.2084805653710248E-3</v>
      </c>
      <c r="K27" s="75">
        <f t="shared" si="7"/>
        <v>3</v>
      </c>
      <c r="L27" s="75">
        <f t="shared" si="8"/>
        <v>11</v>
      </c>
      <c r="M27" s="62">
        <f t="shared" si="9"/>
        <v>14</v>
      </c>
      <c r="N27" s="69">
        <f t="shared" si="1"/>
        <v>2.2346368715083797E-3</v>
      </c>
    </row>
    <row r="28" spans="1:14">
      <c r="A28" s="61" t="s">
        <v>66</v>
      </c>
      <c r="B28" s="62" t="s">
        <v>102</v>
      </c>
      <c r="C28" s="75" t="s">
        <v>102</v>
      </c>
      <c r="D28" s="75">
        <v>15</v>
      </c>
      <c r="E28" s="62" t="s">
        <v>102</v>
      </c>
      <c r="F28" s="62" t="s">
        <v>102</v>
      </c>
      <c r="G28" s="62">
        <v>0</v>
      </c>
      <c r="H28" s="62">
        <f t="shared" si="6"/>
        <v>15</v>
      </c>
      <c r="I28" s="69">
        <f t="shared" si="0"/>
        <v>2.2084805653710248E-3</v>
      </c>
      <c r="K28" s="75" t="str">
        <f t="shared" si="7"/>
        <v>-</v>
      </c>
      <c r="L28" s="75">
        <f t="shared" si="8"/>
        <v>15</v>
      </c>
      <c r="M28" s="62">
        <f t="shared" si="9"/>
        <v>15</v>
      </c>
      <c r="N28" s="69">
        <f t="shared" si="1"/>
        <v>2.3942537909018356E-3</v>
      </c>
    </row>
    <row r="29" spans="1:14">
      <c r="A29" s="61" t="s">
        <v>68</v>
      </c>
      <c r="B29" s="62" t="s">
        <v>102</v>
      </c>
      <c r="C29" s="75">
        <v>1</v>
      </c>
      <c r="D29" s="75">
        <v>12</v>
      </c>
      <c r="E29" s="62" t="s">
        <v>102</v>
      </c>
      <c r="F29" s="62" t="s">
        <v>102</v>
      </c>
      <c r="G29" s="62">
        <v>0</v>
      </c>
      <c r="H29" s="62">
        <f t="shared" si="6"/>
        <v>13</v>
      </c>
      <c r="I29" s="69">
        <f t="shared" si="0"/>
        <v>1.9140164899882214E-3</v>
      </c>
      <c r="K29" s="75">
        <f t="shared" si="7"/>
        <v>1</v>
      </c>
      <c r="L29" s="75">
        <f t="shared" si="8"/>
        <v>12</v>
      </c>
      <c r="M29" s="62">
        <f t="shared" si="9"/>
        <v>13</v>
      </c>
      <c r="N29" s="69">
        <f t="shared" si="1"/>
        <v>2.0750199521149242E-3</v>
      </c>
    </row>
    <row r="30" spans="1:14">
      <c r="A30" s="61" t="s">
        <v>67</v>
      </c>
      <c r="B30" s="62" t="s">
        <v>102</v>
      </c>
      <c r="C30" s="75">
        <v>1</v>
      </c>
      <c r="D30" s="75">
        <v>11</v>
      </c>
      <c r="E30" s="62" t="s">
        <v>102</v>
      </c>
      <c r="F30" s="62" t="s">
        <v>102</v>
      </c>
      <c r="G30" s="62">
        <v>0</v>
      </c>
      <c r="H30" s="62">
        <f t="shared" si="2"/>
        <v>12</v>
      </c>
      <c r="I30" s="69">
        <f t="shared" si="0"/>
        <v>1.7667844522968198E-3</v>
      </c>
      <c r="K30" s="75">
        <f t="shared" ref="K30:K36" si="18">C30</f>
        <v>1</v>
      </c>
      <c r="L30" s="75">
        <f t="shared" ref="L30:L36" si="19">D30</f>
        <v>11</v>
      </c>
      <c r="M30" s="62">
        <f t="shared" ref="M30:M36" si="20">SUM(K30:L30)</f>
        <v>12</v>
      </c>
      <c r="N30" s="69">
        <f t="shared" si="1"/>
        <v>1.9154030327214685E-3</v>
      </c>
    </row>
    <row r="31" spans="1:14">
      <c r="A31" s="61" t="s">
        <v>75</v>
      </c>
      <c r="B31" s="62" t="s">
        <v>102</v>
      </c>
      <c r="C31" s="75">
        <v>3</v>
      </c>
      <c r="D31" s="75">
        <v>4</v>
      </c>
      <c r="E31" s="62" t="s">
        <v>102</v>
      </c>
      <c r="F31" s="62" t="s">
        <v>102</v>
      </c>
      <c r="G31" s="62">
        <v>0</v>
      </c>
      <c r="H31" s="62">
        <f t="shared" ref="H31:H36" si="21">SUM(B31:G31)</f>
        <v>7</v>
      </c>
      <c r="I31" s="69">
        <f t="shared" si="0"/>
        <v>1.0306242638398115E-3</v>
      </c>
      <c r="K31" s="75">
        <f t="shared" ref="K31:K35" si="22">C31</f>
        <v>3</v>
      </c>
      <c r="L31" s="75">
        <f t="shared" ref="L31:L35" si="23">D31</f>
        <v>4</v>
      </c>
      <c r="M31" s="62">
        <f t="shared" ref="M31:M35" si="24">SUM(K31:L31)</f>
        <v>7</v>
      </c>
      <c r="N31" s="69">
        <f t="shared" si="1"/>
        <v>1.1173184357541898E-3</v>
      </c>
    </row>
    <row r="32" spans="1:14">
      <c r="A32" s="61" t="s">
        <v>71</v>
      </c>
      <c r="B32" s="62" t="s">
        <v>102</v>
      </c>
      <c r="C32" s="75">
        <v>1</v>
      </c>
      <c r="D32" s="75">
        <v>4</v>
      </c>
      <c r="E32" s="62" t="s">
        <v>102</v>
      </c>
      <c r="F32" s="62">
        <v>1</v>
      </c>
      <c r="G32" s="62">
        <v>0</v>
      </c>
      <c r="H32" s="62">
        <f t="shared" si="21"/>
        <v>6</v>
      </c>
      <c r="I32" s="69">
        <f t="shared" si="0"/>
        <v>8.8339222614840988E-4</v>
      </c>
      <c r="K32" s="75">
        <f t="shared" si="22"/>
        <v>1</v>
      </c>
      <c r="L32" s="75">
        <f t="shared" si="23"/>
        <v>4</v>
      </c>
      <c r="M32" s="62">
        <f t="shared" si="24"/>
        <v>5</v>
      </c>
      <c r="N32" s="69">
        <f t="shared" si="1"/>
        <v>7.9808459696727857E-4</v>
      </c>
    </row>
    <row r="33" spans="1:14">
      <c r="A33" s="61" t="s">
        <v>73</v>
      </c>
      <c r="B33" s="62" t="s">
        <v>102</v>
      </c>
      <c r="C33" s="75">
        <v>1</v>
      </c>
      <c r="D33" s="75">
        <v>5</v>
      </c>
      <c r="E33" s="62" t="s">
        <v>102</v>
      </c>
      <c r="F33" s="62" t="s">
        <v>102</v>
      </c>
      <c r="G33" s="62">
        <v>0</v>
      </c>
      <c r="H33" s="62">
        <f t="shared" si="21"/>
        <v>6</v>
      </c>
      <c r="I33" s="69">
        <f t="shared" si="0"/>
        <v>8.8339222614840988E-4</v>
      </c>
      <c r="K33" s="75">
        <f t="shared" si="22"/>
        <v>1</v>
      </c>
      <c r="L33" s="75">
        <f t="shared" si="23"/>
        <v>5</v>
      </c>
      <c r="M33" s="62">
        <f t="shared" si="24"/>
        <v>6</v>
      </c>
      <c r="N33" s="69">
        <f t="shared" si="1"/>
        <v>9.5770151636073427E-4</v>
      </c>
    </row>
    <row r="34" spans="1:14">
      <c r="A34" s="61" t="s">
        <v>70</v>
      </c>
      <c r="B34" s="62" t="s">
        <v>102</v>
      </c>
      <c r="C34" s="75" t="s">
        <v>102</v>
      </c>
      <c r="D34" s="75">
        <v>6</v>
      </c>
      <c r="E34" s="62" t="s">
        <v>102</v>
      </c>
      <c r="F34" s="62" t="s">
        <v>102</v>
      </c>
      <c r="G34" s="62">
        <v>0</v>
      </c>
      <c r="H34" s="62">
        <f t="shared" si="21"/>
        <v>6</v>
      </c>
      <c r="I34" s="69">
        <f t="shared" si="0"/>
        <v>8.8339222614840988E-4</v>
      </c>
      <c r="K34" s="75" t="str">
        <f t="shared" si="22"/>
        <v>-</v>
      </c>
      <c r="L34" s="75">
        <f t="shared" si="23"/>
        <v>6</v>
      </c>
      <c r="M34" s="62">
        <f t="shared" si="24"/>
        <v>6</v>
      </c>
      <c r="N34" s="69">
        <f t="shared" si="1"/>
        <v>9.5770151636073427E-4</v>
      </c>
    </row>
    <row r="35" spans="1:14">
      <c r="A35" s="61" t="s">
        <v>74</v>
      </c>
      <c r="B35" s="62" t="s">
        <v>102</v>
      </c>
      <c r="C35" s="75">
        <v>1</v>
      </c>
      <c r="D35" s="75">
        <v>4</v>
      </c>
      <c r="E35" s="62" t="s">
        <v>102</v>
      </c>
      <c r="F35" s="62" t="s">
        <v>102</v>
      </c>
      <c r="G35" s="62">
        <v>0</v>
      </c>
      <c r="H35" s="62">
        <f t="shared" si="21"/>
        <v>5</v>
      </c>
      <c r="I35" s="69">
        <f t="shared" si="0"/>
        <v>7.3616018845700827E-4</v>
      </c>
      <c r="K35" s="75">
        <f t="shared" si="22"/>
        <v>1</v>
      </c>
      <c r="L35" s="75">
        <f t="shared" si="23"/>
        <v>4</v>
      </c>
      <c r="M35" s="62">
        <f t="shared" si="24"/>
        <v>5</v>
      </c>
      <c r="N35" s="69">
        <f t="shared" si="1"/>
        <v>7.9808459696727857E-4</v>
      </c>
    </row>
    <row r="36" spans="1:14">
      <c r="A36" s="61" t="s">
        <v>76</v>
      </c>
      <c r="B36" s="62" t="s">
        <v>102</v>
      </c>
      <c r="C36" s="75" t="s">
        <v>102</v>
      </c>
      <c r="D36" s="75">
        <v>4</v>
      </c>
      <c r="E36" s="62" t="s">
        <v>102</v>
      </c>
      <c r="F36" s="62" t="s">
        <v>102</v>
      </c>
      <c r="G36" s="62">
        <v>0</v>
      </c>
      <c r="H36" s="62">
        <f t="shared" si="21"/>
        <v>4</v>
      </c>
      <c r="I36" s="69">
        <f t="shared" si="0"/>
        <v>5.8892815076560655E-4</v>
      </c>
      <c r="K36" s="75" t="str">
        <f t="shared" si="18"/>
        <v>-</v>
      </c>
      <c r="L36" s="75">
        <f t="shared" si="19"/>
        <v>4</v>
      </c>
      <c r="M36" s="62">
        <f t="shared" si="20"/>
        <v>4</v>
      </c>
      <c r="N36" s="69">
        <f t="shared" si="1"/>
        <v>6.3846767757382277E-4</v>
      </c>
    </row>
    <row r="37" spans="1:14">
      <c r="A37" s="61" t="s">
        <v>79</v>
      </c>
      <c r="B37" s="62" t="s">
        <v>102</v>
      </c>
      <c r="C37" s="75">
        <v>1</v>
      </c>
      <c r="D37" s="75">
        <v>2</v>
      </c>
      <c r="E37" s="62" t="s">
        <v>102</v>
      </c>
      <c r="F37" s="62" t="s">
        <v>102</v>
      </c>
      <c r="G37" s="62">
        <v>0</v>
      </c>
      <c r="H37" s="62">
        <f t="shared" si="2"/>
        <v>3</v>
      </c>
      <c r="I37" s="69">
        <f t="shared" si="0"/>
        <v>4.4169611307420494E-4</v>
      </c>
      <c r="K37" s="75">
        <f t="shared" si="3"/>
        <v>1</v>
      </c>
      <c r="L37" s="75">
        <f t="shared" si="4"/>
        <v>2</v>
      </c>
      <c r="M37" s="62">
        <f t="shared" si="5"/>
        <v>3</v>
      </c>
      <c r="N37" s="69">
        <f t="shared" si="1"/>
        <v>4.7885075818036713E-4</v>
      </c>
    </row>
    <row r="38" spans="1:14">
      <c r="A38" s="61" t="s">
        <v>72</v>
      </c>
      <c r="B38" s="62" t="s">
        <v>102</v>
      </c>
      <c r="C38" s="75" t="s">
        <v>102</v>
      </c>
      <c r="D38" s="75">
        <v>3</v>
      </c>
      <c r="E38" s="62" t="s">
        <v>102</v>
      </c>
      <c r="F38" s="62" t="s">
        <v>102</v>
      </c>
      <c r="G38" s="62">
        <v>0</v>
      </c>
      <c r="H38" s="62">
        <f t="shared" si="2"/>
        <v>3</v>
      </c>
      <c r="I38" s="69">
        <f t="shared" si="0"/>
        <v>4.4169611307420494E-4</v>
      </c>
      <c r="K38" s="75" t="str">
        <f t="shared" si="3"/>
        <v>-</v>
      </c>
      <c r="L38" s="75">
        <f t="shared" si="4"/>
        <v>3</v>
      </c>
      <c r="M38" s="62">
        <f t="shared" si="5"/>
        <v>3</v>
      </c>
      <c r="N38" s="69">
        <f t="shared" si="1"/>
        <v>4.7885075818036713E-4</v>
      </c>
    </row>
    <row r="39" spans="1:14">
      <c r="A39" s="61" t="s">
        <v>77</v>
      </c>
      <c r="B39" s="62" t="s">
        <v>102</v>
      </c>
      <c r="C39" s="75" t="s">
        <v>102</v>
      </c>
      <c r="D39" s="75">
        <v>2</v>
      </c>
      <c r="E39" s="62">
        <v>1</v>
      </c>
      <c r="F39" s="62" t="s">
        <v>102</v>
      </c>
      <c r="G39" s="62">
        <v>0</v>
      </c>
      <c r="H39" s="62">
        <f t="shared" si="2"/>
        <v>3</v>
      </c>
      <c r="I39" s="69">
        <f t="shared" si="0"/>
        <v>4.4169611307420494E-4</v>
      </c>
      <c r="K39" s="75" t="str">
        <f t="shared" si="3"/>
        <v>-</v>
      </c>
      <c r="L39" s="75">
        <f t="shared" si="4"/>
        <v>2</v>
      </c>
      <c r="M39" s="62">
        <f t="shared" si="5"/>
        <v>2</v>
      </c>
      <c r="N39" s="69">
        <f t="shared" si="1"/>
        <v>3.1923383878691139E-4</v>
      </c>
    </row>
    <row r="40" spans="1:14">
      <c r="A40" s="61" t="s">
        <v>80</v>
      </c>
      <c r="B40" s="62" t="s">
        <v>102</v>
      </c>
      <c r="C40" s="75" t="s">
        <v>102</v>
      </c>
      <c r="D40" s="75">
        <v>1</v>
      </c>
      <c r="E40" s="62" t="s">
        <v>102</v>
      </c>
      <c r="F40" s="62">
        <v>1</v>
      </c>
      <c r="G40" s="62">
        <v>0</v>
      </c>
      <c r="H40" s="62">
        <f t="shared" si="2"/>
        <v>2</v>
      </c>
      <c r="I40" s="69">
        <f t="shared" si="0"/>
        <v>2.9446407538280328E-4</v>
      </c>
      <c r="K40" s="75" t="str">
        <f t="shared" si="3"/>
        <v>-</v>
      </c>
      <c r="L40" s="75">
        <f t="shared" si="4"/>
        <v>1</v>
      </c>
      <c r="M40" s="62">
        <f t="shared" si="5"/>
        <v>1</v>
      </c>
      <c r="N40" s="69">
        <f t="shared" si="1"/>
        <v>1.5961691939345569E-4</v>
      </c>
    </row>
    <row r="41" spans="1:14">
      <c r="A41" s="61" t="s">
        <v>81</v>
      </c>
      <c r="B41" s="62" t="s">
        <v>102</v>
      </c>
      <c r="C41" s="75" t="s">
        <v>102</v>
      </c>
      <c r="D41" s="75">
        <v>2</v>
      </c>
      <c r="E41" s="62" t="s">
        <v>102</v>
      </c>
      <c r="F41" s="62" t="s">
        <v>102</v>
      </c>
      <c r="G41" s="62">
        <v>0</v>
      </c>
      <c r="H41" s="62">
        <f t="shared" si="2"/>
        <v>2</v>
      </c>
      <c r="I41" s="69">
        <f t="shared" si="0"/>
        <v>2.9446407538280328E-4</v>
      </c>
      <c r="K41" s="75" t="str">
        <f t="shared" si="3"/>
        <v>-</v>
      </c>
      <c r="L41" s="75">
        <f t="shared" si="4"/>
        <v>2</v>
      </c>
      <c r="M41" s="62">
        <f t="shared" si="5"/>
        <v>2</v>
      </c>
      <c r="N41" s="69">
        <f t="shared" si="1"/>
        <v>3.1923383878691139E-4</v>
      </c>
    </row>
    <row r="42" spans="1:14">
      <c r="A42" s="61" t="s">
        <v>86</v>
      </c>
      <c r="B42" s="62" t="s">
        <v>102</v>
      </c>
      <c r="C42" s="75" t="s">
        <v>102</v>
      </c>
      <c r="D42" s="75">
        <v>1</v>
      </c>
      <c r="E42" s="62" t="s">
        <v>102</v>
      </c>
      <c r="F42" s="62" t="s">
        <v>102</v>
      </c>
      <c r="G42" s="62">
        <v>0</v>
      </c>
      <c r="H42" s="62">
        <f t="shared" si="2"/>
        <v>1</v>
      </c>
      <c r="I42" s="69">
        <f t="shared" si="0"/>
        <v>1.4723203769140164E-4</v>
      </c>
      <c r="K42" s="75" t="str">
        <f t="shared" si="3"/>
        <v>-</v>
      </c>
      <c r="L42" s="75">
        <f t="shared" si="4"/>
        <v>1</v>
      </c>
      <c r="M42" s="62">
        <f t="shared" si="5"/>
        <v>1</v>
      </c>
      <c r="N42" s="69">
        <f t="shared" si="1"/>
        <v>1.5961691939345569E-4</v>
      </c>
    </row>
    <row r="43" spans="1:14">
      <c r="A43" s="61" t="s">
        <v>84</v>
      </c>
      <c r="B43" s="62" t="s">
        <v>102</v>
      </c>
      <c r="C43" s="75" t="s">
        <v>102</v>
      </c>
      <c r="D43" s="75">
        <v>1</v>
      </c>
      <c r="E43" s="62" t="s">
        <v>102</v>
      </c>
      <c r="F43" s="62" t="s">
        <v>102</v>
      </c>
      <c r="G43" s="62">
        <v>0</v>
      </c>
      <c r="H43" s="62">
        <f t="shared" si="2"/>
        <v>1</v>
      </c>
      <c r="I43" s="69">
        <f t="shared" si="0"/>
        <v>1.4723203769140164E-4</v>
      </c>
      <c r="K43" s="75" t="str">
        <f t="shared" si="3"/>
        <v>-</v>
      </c>
      <c r="L43" s="75">
        <f t="shared" si="4"/>
        <v>1</v>
      </c>
      <c r="M43" s="62">
        <f t="shared" si="5"/>
        <v>1</v>
      </c>
      <c r="N43" s="69">
        <f t="shared" si="1"/>
        <v>1.5961691939345569E-4</v>
      </c>
    </row>
    <row r="44" spans="1:14">
      <c r="A44" s="61" t="s">
        <v>83</v>
      </c>
      <c r="B44" s="62" t="s">
        <v>102</v>
      </c>
      <c r="C44" s="75" t="s">
        <v>102</v>
      </c>
      <c r="D44" s="75">
        <v>1</v>
      </c>
      <c r="E44" s="62" t="s">
        <v>102</v>
      </c>
      <c r="F44" s="62" t="s">
        <v>102</v>
      </c>
      <c r="G44" s="62">
        <v>0</v>
      </c>
      <c r="H44" s="62">
        <f t="shared" si="2"/>
        <v>1</v>
      </c>
      <c r="I44" s="69">
        <f t="shared" si="0"/>
        <v>1.4723203769140164E-4</v>
      </c>
      <c r="K44" s="75" t="str">
        <f t="shared" si="3"/>
        <v>-</v>
      </c>
      <c r="L44" s="75">
        <f t="shared" si="4"/>
        <v>1</v>
      </c>
      <c r="M44" s="62">
        <f t="shared" si="5"/>
        <v>1</v>
      </c>
      <c r="N44" s="69">
        <f t="shared" si="1"/>
        <v>1.5961691939345569E-4</v>
      </c>
    </row>
    <row r="45" spans="1:14">
      <c r="A45" s="61" t="s">
        <v>87</v>
      </c>
      <c r="B45" s="62" t="s">
        <v>102</v>
      </c>
      <c r="C45" s="75" t="s">
        <v>102</v>
      </c>
      <c r="D45" s="75">
        <v>1</v>
      </c>
      <c r="E45" s="62" t="s">
        <v>102</v>
      </c>
      <c r="F45" s="62" t="s">
        <v>102</v>
      </c>
      <c r="G45" s="62">
        <v>0</v>
      </c>
      <c r="H45" s="62">
        <f t="shared" ref="H45" si="25">SUM(B45:G45)</f>
        <v>1</v>
      </c>
      <c r="I45" s="69">
        <f t="shared" si="0"/>
        <v>1.4723203769140164E-4</v>
      </c>
      <c r="K45" s="75" t="str">
        <f t="shared" ref="K45" si="26">C45</f>
        <v>-</v>
      </c>
      <c r="L45" s="75">
        <f t="shared" ref="L45" si="27">D45</f>
        <v>1</v>
      </c>
      <c r="M45" s="62">
        <f t="shared" ref="M45" si="28">SUM(K45:L45)</f>
        <v>1</v>
      </c>
      <c r="N45" s="69">
        <f t="shared" si="1"/>
        <v>1.5961691939345569E-4</v>
      </c>
    </row>
    <row r="46" spans="1:14">
      <c r="A46" s="61" t="s">
        <v>82</v>
      </c>
      <c r="B46" s="62" t="s">
        <v>102</v>
      </c>
      <c r="C46" s="75" t="s">
        <v>102</v>
      </c>
      <c r="D46" s="75">
        <v>1</v>
      </c>
      <c r="E46" s="62" t="s">
        <v>102</v>
      </c>
      <c r="F46" s="62" t="s">
        <v>102</v>
      </c>
      <c r="G46" s="62">
        <v>0</v>
      </c>
      <c r="H46" s="62">
        <f t="shared" si="2"/>
        <v>1</v>
      </c>
      <c r="I46" s="69">
        <f t="shared" si="0"/>
        <v>1.4723203769140164E-4</v>
      </c>
      <c r="K46" s="75" t="str">
        <f t="shared" si="3"/>
        <v>-</v>
      </c>
      <c r="L46" s="75">
        <f t="shared" si="4"/>
        <v>1</v>
      </c>
      <c r="M46" s="62">
        <f t="shared" si="5"/>
        <v>1</v>
      </c>
      <c r="N46" s="69">
        <f t="shared" si="1"/>
        <v>1.5961691939345569E-4</v>
      </c>
    </row>
    <row r="47" spans="1:14">
      <c r="A47" s="61" t="s">
        <v>78</v>
      </c>
      <c r="B47" s="62" t="s">
        <v>102</v>
      </c>
      <c r="C47" s="75" t="s">
        <v>102</v>
      </c>
      <c r="D47" s="75">
        <v>1</v>
      </c>
      <c r="E47" s="62" t="s">
        <v>102</v>
      </c>
      <c r="F47" s="62" t="s">
        <v>102</v>
      </c>
      <c r="G47" s="62">
        <v>0</v>
      </c>
      <c r="H47" s="62">
        <f t="shared" si="2"/>
        <v>1</v>
      </c>
      <c r="I47" s="69">
        <f t="shared" si="0"/>
        <v>1.4723203769140164E-4</v>
      </c>
      <c r="K47" s="75" t="str">
        <f t="shared" si="3"/>
        <v>-</v>
      </c>
      <c r="L47" s="75">
        <f t="shared" si="4"/>
        <v>1</v>
      </c>
      <c r="M47" s="62">
        <f t="shared" si="5"/>
        <v>1</v>
      </c>
      <c r="N47" s="69">
        <f t="shared" si="1"/>
        <v>1.5961691939345569E-4</v>
      </c>
    </row>
    <row r="48" spans="1:14">
      <c r="A48" s="61" t="s">
        <v>85</v>
      </c>
      <c r="B48" s="62" t="s">
        <v>102</v>
      </c>
      <c r="C48" s="75" t="s">
        <v>102</v>
      </c>
      <c r="D48" s="75">
        <v>1</v>
      </c>
      <c r="E48" s="62" t="s">
        <v>102</v>
      </c>
      <c r="F48" s="62" t="s">
        <v>102</v>
      </c>
      <c r="G48" s="62">
        <v>0</v>
      </c>
      <c r="H48" s="62">
        <f t="shared" si="2"/>
        <v>1</v>
      </c>
      <c r="I48" s="69">
        <f t="shared" si="0"/>
        <v>1.4723203769140164E-4</v>
      </c>
      <c r="K48" s="75" t="str">
        <f t="shared" si="3"/>
        <v>-</v>
      </c>
      <c r="L48" s="75">
        <f t="shared" si="4"/>
        <v>1</v>
      </c>
      <c r="M48" s="62">
        <f t="shared" si="5"/>
        <v>1</v>
      </c>
      <c r="N48" s="69">
        <f t="shared" si="1"/>
        <v>1.5961691939345569E-4</v>
      </c>
    </row>
    <row r="49" spans="1:14">
      <c r="A49" s="61" t="s">
        <v>88</v>
      </c>
      <c r="B49" s="62" t="s">
        <v>102</v>
      </c>
      <c r="C49" s="75" t="s">
        <v>102</v>
      </c>
      <c r="D49" s="75">
        <v>1</v>
      </c>
      <c r="E49" s="62" t="s">
        <v>102</v>
      </c>
      <c r="F49" s="62" t="s">
        <v>102</v>
      </c>
      <c r="G49" s="62">
        <v>0</v>
      </c>
      <c r="H49" s="62">
        <f t="shared" si="2"/>
        <v>1</v>
      </c>
      <c r="I49" s="69">
        <f t="shared" si="0"/>
        <v>1.4723203769140164E-4</v>
      </c>
      <c r="K49" s="75" t="str">
        <f t="shared" ref="K49" si="29">C49</f>
        <v>-</v>
      </c>
      <c r="L49" s="75">
        <f t="shared" ref="L49" si="30">D49</f>
        <v>1</v>
      </c>
      <c r="M49" s="62">
        <f t="shared" ref="M49" si="31">SUM(K49:L49)</f>
        <v>1</v>
      </c>
      <c r="N49" s="69">
        <f t="shared" si="1"/>
        <v>1.5961691939345569E-4</v>
      </c>
    </row>
    <row r="50" spans="1:14">
      <c r="A50" s="61" t="s">
        <v>101</v>
      </c>
      <c r="B50" s="62" t="s">
        <v>102</v>
      </c>
      <c r="C50" s="75">
        <v>1</v>
      </c>
      <c r="D50" s="75" t="s">
        <v>102</v>
      </c>
      <c r="E50" s="62" t="s">
        <v>102</v>
      </c>
      <c r="F50" s="62" t="s">
        <v>102</v>
      </c>
      <c r="G50" s="62">
        <v>0</v>
      </c>
      <c r="H50" s="62">
        <f t="shared" si="2"/>
        <v>1</v>
      </c>
      <c r="I50" s="69">
        <f t="shared" si="0"/>
        <v>1.4723203769140164E-4</v>
      </c>
      <c r="K50" s="75">
        <f t="shared" si="3"/>
        <v>1</v>
      </c>
      <c r="L50" s="75" t="str">
        <f t="shared" si="4"/>
        <v>-</v>
      </c>
      <c r="M50" s="62">
        <f t="shared" si="5"/>
        <v>1</v>
      </c>
      <c r="N50" s="69">
        <f t="shared" si="1"/>
        <v>1.5961691939345569E-4</v>
      </c>
    </row>
    <row r="51" spans="1:14">
      <c r="A51" s="61" t="s">
        <v>90</v>
      </c>
      <c r="B51" s="62" t="s">
        <v>102</v>
      </c>
      <c r="C51" s="75">
        <v>1</v>
      </c>
      <c r="D51" s="75" t="s">
        <v>102</v>
      </c>
      <c r="E51" s="62" t="s">
        <v>102</v>
      </c>
      <c r="F51" s="62" t="s">
        <v>102</v>
      </c>
      <c r="G51" s="62">
        <v>0</v>
      </c>
      <c r="H51" s="62">
        <f t="shared" si="2"/>
        <v>1</v>
      </c>
      <c r="I51" s="69">
        <f t="shared" si="0"/>
        <v>1.4723203769140164E-4</v>
      </c>
      <c r="K51" s="75">
        <f t="shared" si="3"/>
        <v>1</v>
      </c>
      <c r="L51" s="75" t="str">
        <f t="shared" si="4"/>
        <v>-</v>
      </c>
      <c r="M51" s="62">
        <f t="shared" si="5"/>
        <v>1</v>
      </c>
      <c r="N51" s="69">
        <f t="shared" si="1"/>
        <v>1.5961691939345569E-4</v>
      </c>
    </row>
    <row r="52" spans="1:14">
      <c r="A52" s="61" t="s">
        <v>89</v>
      </c>
      <c r="B52" s="62" t="s">
        <v>102</v>
      </c>
      <c r="C52" s="75" t="s">
        <v>102</v>
      </c>
      <c r="D52" s="75">
        <v>1</v>
      </c>
      <c r="E52" s="62" t="s">
        <v>102</v>
      </c>
      <c r="F52" s="62" t="s">
        <v>102</v>
      </c>
      <c r="G52" s="62">
        <v>0</v>
      </c>
      <c r="H52" s="62">
        <f t="shared" si="2"/>
        <v>1</v>
      </c>
      <c r="I52" s="69">
        <f t="shared" si="0"/>
        <v>1.4723203769140164E-4</v>
      </c>
      <c r="K52" s="75" t="str">
        <f t="shared" si="3"/>
        <v>-</v>
      </c>
      <c r="L52" s="75">
        <f t="shared" si="4"/>
        <v>1</v>
      </c>
      <c r="M52" s="62">
        <f t="shared" si="5"/>
        <v>1</v>
      </c>
      <c r="N52" s="69">
        <f t="shared" si="1"/>
        <v>1.5961691939345569E-4</v>
      </c>
    </row>
    <row r="53" spans="1:14">
      <c r="A53" s="63" t="s">
        <v>31</v>
      </c>
      <c r="B53" s="64">
        <f t="shared" ref="B53:I53" si="32">SUM(B8:B52)</f>
        <v>40</v>
      </c>
      <c r="C53" s="76">
        <f t="shared" si="32"/>
        <v>720</v>
      </c>
      <c r="D53" s="76">
        <f t="shared" si="32"/>
        <v>5545</v>
      </c>
      <c r="E53" s="64">
        <f t="shared" si="32"/>
        <v>149</v>
      </c>
      <c r="F53" s="64">
        <f t="shared" si="32"/>
        <v>338</v>
      </c>
      <c r="G53" s="64">
        <f t="shared" si="32"/>
        <v>0</v>
      </c>
      <c r="H53" s="64">
        <f t="shared" si="32"/>
        <v>6792</v>
      </c>
      <c r="I53" s="70">
        <f t="shared" si="32"/>
        <v>1.0000000000000004</v>
      </c>
      <c r="K53" s="76">
        <f>SUM(K8:K52)</f>
        <v>720</v>
      </c>
      <c r="L53" s="76">
        <f>SUM(L8:L52)</f>
        <v>5545</v>
      </c>
      <c r="M53" s="64">
        <f>SUM(M8:M52)</f>
        <v>6265</v>
      </c>
      <c r="N53" s="70">
        <f>SUM(N8:N52)</f>
        <v>1.0000000000000002</v>
      </c>
    </row>
    <row r="55" spans="1:14">
      <c r="A55" s="6" t="s">
        <v>44</v>
      </c>
    </row>
    <row r="56" spans="1:14">
      <c r="A56" s="31" t="s">
        <v>99</v>
      </c>
    </row>
  </sheetData>
  <sheetProtection selectLockedCells="1" selectUnlockedCells="1"/>
  <mergeCells count="5">
    <mergeCell ref="A5:I5"/>
    <mergeCell ref="K5:N5"/>
    <mergeCell ref="A1:N1"/>
    <mergeCell ref="A2:N2"/>
    <mergeCell ref="A3:N3"/>
  </mergeCells>
  <pageMargins left="0.51181102362204722" right="0.51181102362204722" top="0.78740157480314965" bottom="0.78740157480314965" header="0.31496062992125984" footer="0.31496062992125984"/>
  <pageSetup paperSize="9" scale="77" orientation="landscape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zoomScale="85" zoomScaleNormal="85" workbookViewId="0">
      <selection sqref="A1:F1"/>
    </sheetView>
  </sheetViews>
  <sheetFormatPr defaultRowHeight="15"/>
  <cols>
    <col min="1" max="1" width="72.7109375" style="72" customWidth="1"/>
    <col min="2" max="2" width="9.140625" style="71"/>
    <col min="3" max="3" width="9.140625" style="65"/>
    <col min="4" max="4" width="10.42578125" style="65" customWidth="1"/>
    <col min="5" max="5" width="9.140625" style="66"/>
    <col min="6" max="160" width="9.140625" style="65"/>
    <col min="161" max="161" width="64.7109375" style="65" bestFit="1" customWidth="1"/>
    <col min="162" max="163" width="9.140625" style="65"/>
    <col min="164" max="164" width="10.42578125" style="65" customWidth="1"/>
    <col min="165" max="217" width="9.140625" style="65"/>
    <col min="218" max="218" width="64.7109375" style="65" bestFit="1" customWidth="1"/>
    <col min="219" max="220" width="9.140625" style="65"/>
    <col min="221" max="221" width="10.42578125" style="65" customWidth="1"/>
    <col min="222" max="225" width="9.140625" style="65"/>
    <col min="226" max="226" width="64.7109375" style="65" bestFit="1" customWidth="1"/>
    <col min="227" max="228" width="9.140625" style="65"/>
    <col min="229" max="229" width="10.42578125" style="65" customWidth="1"/>
    <col min="230" max="16384" width="9.140625" style="65"/>
  </cols>
  <sheetData>
    <row r="1" spans="1:6" ht="17.25">
      <c r="A1" s="152" t="s">
        <v>26</v>
      </c>
      <c r="B1" s="152"/>
      <c r="C1" s="152"/>
      <c r="D1" s="152"/>
      <c r="E1" s="152"/>
      <c r="F1" s="152"/>
    </row>
    <row r="2" spans="1:6">
      <c r="A2" s="82" t="s">
        <v>46</v>
      </c>
      <c r="B2" s="82"/>
      <c r="C2" s="82"/>
      <c r="D2" s="82"/>
      <c r="E2" s="82"/>
      <c r="F2" s="82"/>
    </row>
    <row r="3" spans="1:6" ht="18">
      <c r="A3" s="153" t="s">
        <v>45</v>
      </c>
      <c r="B3" s="153"/>
      <c r="C3" s="153"/>
      <c r="D3" s="153"/>
      <c r="E3" s="153"/>
      <c r="F3" s="153"/>
    </row>
    <row r="4" spans="1:6">
      <c r="A4" s="29"/>
      <c r="B4" s="29"/>
      <c r="C4" s="29"/>
      <c r="D4" s="29"/>
      <c r="E4" s="30"/>
    </row>
    <row r="5" spans="1:6" ht="15.75">
      <c r="A5" s="146" t="s">
        <v>100</v>
      </c>
      <c r="B5" s="147"/>
      <c r="C5" s="147"/>
      <c r="D5" s="147"/>
      <c r="E5" s="147"/>
      <c r="F5" s="148"/>
    </row>
    <row r="6" spans="1:6">
      <c r="B6" s="72"/>
      <c r="C6" s="72"/>
      <c r="D6" s="71"/>
    </row>
    <row r="7" spans="1:6" ht="30">
      <c r="A7" s="67" t="s">
        <v>27</v>
      </c>
      <c r="B7" s="68" t="s">
        <v>34</v>
      </c>
      <c r="C7" s="68" t="s">
        <v>36</v>
      </c>
      <c r="D7" s="68" t="s">
        <v>35</v>
      </c>
      <c r="E7" s="67" t="s">
        <v>21</v>
      </c>
      <c r="F7" s="67" t="s">
        <v>30</v>
      </c>
    </row>
    <row r="8" spans="1:6">
      <c r="A8" s="61" t="s">
        <v>47</v>
      </c>
      <c r="B8" s="62">
        <v>650</v>
      </c>
      <c r="C8" s="62">
        <v>2035</v>
      </c>
      <c r="D8" s="62">
        <v>605</v>
      </c>
      <c r="E8" s="62">
        <f>SUM(B8:D8)</f>
        <v>3290</v>
      </c>
      <c r="F8" s="69">
        <f t="shared" ref="F8:F52" si="0">E8/$E$53</f>
        <v>0.48439340400471143</v>
      </c>
    </row>
    <row r="9" spans="1:6">
      <c r="A9" s="61" t="s">
        <v>48</v>
      </c>
      <c r="B9" s="62">
        <v>398</v>
      </c>
      <c r="C9" s="62">
        <v>1306</v>
      </c>
      <c r="D9" s="62">
        <v>591</v>
      </c>
      <c r="E9" s="62">
        <f t="shared" ref="E9:E52" si="1">SUM(B9:D9)</f>
        <v>2295</v>
      </c>
      <c r="F9" s="69">
        <f t="shared" si="0"/>
        <v>0.3378975265017668</v>
      </c>
    </row>
    <row r="10" spans="1:6">
      <c r="A10" s="61" t="s">
        <v>49</v>
      </c>
      <c r="B10" s="62">
        <v>45</v>
      </c>
      <c r="C10" s="62">
        <v>157</v>
      </c>
      <c r="D10" s="62">
        <v>69</v>
      </c>
      <c r="E10" s="62">
        <f t="shared" ref="E10" si="2">SUM(B10:D10)</f>
        <v>271</v>
      </c>
      <c r="F10" s="69">
        <f t="shared" si="0"/>
        <v>3.9899882214369846E-2</v>
      </c>
    </row>
    <row r="11" spans="1:6">
      <c r="A11" s="61" t="s">
        <v>50</v>
      </c>
      <c r="B11" s="62">
        <v>36</v>
      </c>
      <c r="C11" s="62">
        <v>90</v>
      </c>
      <c r="D11" s="62">
        <v>28</v>
      </c>
      <c r="E11" s="62">
        <f t="shared" ref="E11:E22" si="3">SUM(B11:D11)</f>
        <v>154</v>
      </c>
      <c r="F11" s="69">
        <f t="shared" si="0"/>
        <v>2.2673733804475855E-2</v>
      </c>
    </row>
    <row r="12" spans="1:6">
      <c r="A12" s="61" t="s">
        <v>51</v>
      </c>
      <c r="B12" s="62">
        <v>8</v>
      </c>
      <c r="C12" s="62">
        <v>47</v>
      </c>
      <c r="D12" s="62">
        <v>50</v>
      </c>
      <c r="E12" s="62">
        <f t="shared" ref="E12" si="4">SUM(B12:D12)</f>
        <v>105</v>
      </c>
      <c r="F12" s="69">
        <f t="shared" si="0"/>
        <v>1.5459363957597174E-2</v>
      </c>
    </row>
    <row r="13" spans="1:6">
      <c r="A13" s="61" t="s">
        <v>52</v>
      </c>
      <c r="B13" s="62">
        <v>28</v>
      </c>
      <c r="C13" s="62">
        <v>45</v>
      </c>
      <c r="D13" s="62">
        <v>20</v>
      </c>
      <c r="E13" s="62">
        <f t="shared" ref="E13:E21" si="5">SUM(B13:D13)</f>
        <v>93</v>
      </c>
      <c r="F13" s="69">
        <f t="shared" si="0"/>
        <v>1.3692579505300354E-2</v>
      </c>
    </row>
    <row r="14" spans="1:6">
      <c r="A14" s="61" t="s">
        <v>53</v>
      </c>
      <c r="B14" s="62">
        <v>6</v>
      </c>
      <c r="C14" s="62">
        <v>25</v>
      </c>
      <c r="D14" s="62">
        <v>34</v>
      </c>
      <c r="E14" s="62">
        <f t="shared" si="5"/>
        <v>65</v>
      </c>
      <c r="F14" s="69">
        <f t="shared" si="0"/>
        <v>9.5700824499411075E-3</v>
      </c>
    </row>
    <row r="15" spans="1:6">
      <c r="A15" s="61" t="s">
        <v>55</v>
      </c>
      <c r="B15" s="62">
        <v>20</v>
      </c>
      <c r="C15" s="62">
        <v>20</v>
      </c>
      <c r="D15" s="62">
        <v>14</v>
      </c>
      <c r="E15" s="62">
        <f t="shared" ref="E15" si="6">SUM(B15:D15)</f>
        <v>54</v>
      </c>
      <c r="F15" s="69">
        <f t="shared" si="0"/>
        <v>7.9505300353356883E-3</v>
      </c>
    </row>
    <row r="16" spans="1:6">
      <c r="A16" s="61" t="s">
        <v>54</v>
      </c>
      <c r="B16" s="62">
        <v>14</v>
      </c>
      <c r="C16" s="62">
        <v>23</v>
      </c>
      <c r="D16" s="62">
        <v>16</v>
      </c>
      <c r="E16" s="62">
        <f t="shared" si="5"/>
        <v>53</v>
      </c>
      <c r="F16" s="69">
        <f t="shared" si="0"/>
        <v>7.8032979976442873E-3</v>
      </c>
    </row>
    <row r="17" spans="1:6">
      <c r="A17" s="61" t="s">
        <v>56</v>
      </c>
      <c r="B17" s="62">
        <v>10</v>
      </c>
      <c r="C17" s="62">
        <v>26</v>
      </c>
      <c r="D17" s="62">
        <v>9</v>
      </c>
      <c r="E17" s="62">
        <f t="shared" si="5"/>
        <v>45</v>
      </c>
      <c r="F17" s="69">
        <f t="shared" si="0"/>
        <v>6.6254416961130744E-3</v>
      </c>
    </row>
    <row r="18" spans="1:6">
      <c r="A18" s="61" t="s">
        <v>57</v>
      </c>
      <c r="B18" s="62">
        <v>11</v>
      </c>
      <c r="C18" s="62">
        <v>24</v>
      </c>
      <c r="D18" s="62">
        <v>8</v>
      </c>
      <c r="E18" s="62">
        <f t="shared" si="5"/>
        <v>43</v>
      </c>
      <c r="F18" s="69">
        <f t="shared" si="0"/>
        <v>6.3309776207302708E-3</v>
      </c>
    </row>
    <row r="19" spans="1:6">
      <c r="A19" s="61" t="s">
        <v>60</v>
      </c>
      <c r="B19" s="62">
        <v>5</v>
      </c>
      <c r="C19" s="62">
        <v>14</v>
      </c>
      <c r="D19" s="62">
        <v>15</v>
      </c>
      <c r="E19" s="62">
        <f t="shared" si="5"/>
        <v>34</v>
      </c>
      <c r="F19" s="69">
        <f t="shared" si="0"/>
        <v>5.0058892815076561E-3</v>
      </c>
    </row>
    <row r="20" spans="1:6">
      <c r="A20" s="61" t="s">
        <v>58</v>
      </c>
      <c r="B20" s="62">
        <v>1</v>
      </c>
      <c r="C20" s="62">
        <v>22</v>
      </c>
      <c r="D20" s="62">
        <v>11</v>
      </c>
      <c r="E20" s="62">
        <f t="shared" si="5"/>
        <v>34</v>
      </c>
      <c r="F20" s="69">
        <f t="shared" si="0"/>
        <v>5.0058892815076561E-3</v>
      </c>
    </row>
    <row r="21" spans="1:6">
      <c r="A21" s="61" t="s">
        <v>59</v>
      </c>
      <c r="B21" s="62">
        <v>6</v>
      </c>
      <c r="C21" s="62">
        <v>18</v>
      </c>
      <c r="D21" s="62">
        <v>8</v>
      </c>
      <c r="E21" s="62">
        <f t="shared" si="5"/>
        <v>32</v>
      </c>
      <c r="F21" s="69">
        <f t="shared" si="0"/>
        <v>4.7114252061248524E-3</v>
      </c>
    </row>
    <row r="22" spans="1:6">
      <c r="A22" s="61" t="s">
        <v>61</v>
      </c>
      <c r="B22" s="62">
        <v>1</v>
      </c>
      <c r="C22" s="62">
        <v>17</v>
      </c>
      <c r="D22" s="62">
        <v>7</v>
      </c>
      <c r="E22" s="62">
        <f t="shared" si="3"/>
        <v>25</v>
      </c>
      <c r="F22" s="69">
        <f t="shared" si="0"/>
        <v>3.6808009422850414E-3</v>
      </c>
    </row>
    <row r="23" spans="1:6">
      <c r="A23" s="61" t="s">
        <v>63</v>
      </c>
      <c r="B23" s="62">
        <v>5</v>
      </c>
      <c r="C23" s="62">
        <v>12</v>
      </c>
      <c r="D23" s="62">
        <v>7</v>
      </c>
      <c r="E23" s="62">
        <f t="shared" ref="E23" si="7">SUM(B23:D23)</f>
        <v>24</v>
      </c>
      <c r="F23" s="69">
        <f t="shared" si="0"/>
        <v>3.5335689045936395E-3</v>
      </c>
    </row>
    <row r="24" spans="1:6">
      <c r="A24" s="61" t="s">
        <v>64</v>
      </c>
      <c r="B24" s="62">
        <v>1</v>
      </c>
      <c r="C24" s="62">
        <v>16</v>
      </c>
      <c r="D24" s="62">
        <v>6</v>
      </c>
      <c r="E24" s="62">
        <f t="shared" ref="E24" si="8">SUM(B24:D24)</f>
        <v>23</v>
      </c>
      <c r="F24" s="69">
        <f t="shared" si="0"/>
        <v>3.3863368669022381E-3</v>
      </c>
    </row>
    <row r="25" spans="1:6">
      <c r="A25" s="61" t="s">
        <v>62</v>
      </c>
      <c r="B25" s="62">
        <v>6</v>
      </c>
      <c r="C25" s="62">
        <v>9</v>
      </c>
      <c r="D25" s="62">
        <v>6</v>
      </c>
      <c r="E25" s="62">
        <f t="shared" ref="E25:E26" si="9">SUM(B25:D25)</f>
        <v>21</v>
      </c>
      <c r="F25" s="69">
        <f t="shared" si="0"/>
        <v>3.0918727915194345E-3</v>
      </c>
    </row>
    <row r="26" spans="1:6">
      <c r="A26" s="61" t="s">
        <v>65</v>
      </c>
      <c r="B26" s="62">
        <v>1</v>
      </c>
      <c r="C26" s="62">
        <v>7</v>
      </c>
      <c r="D26" s="62">
        <v>10</v>
      </c>
      <c r="E26" s="62">
        <f t="shared" si="9"/>
        <v>18</v>
      </c>
      <c r="F26" s="69">
        <f t="shared" si="0"/>
        <v>2.6501766784452299E-3</v>
      </c>
    </row>
    <row r="27" spans="1:6">
      <c r="A27" s="61" t="s">
        <v>69</v>
      </c>
      <c r="B27" s="62">
        <v>1</v>
      </c>
      <c r="C27" s="62">
        <v>10</v>
      </c>
      <c r="D27" s="62">
        <v>4</v>
      </c>
      <c r="E27" s="62">
        <f t="shared" ref="E27" si="10">SUM(B27:D27)</f>
        <v>15</v>
      </c>
      <c r="F27" s="69">
        <f t="shared" si="0"/>
        <v>2.2084805653710248E-3</v>
      </c>
    </row>
    <row r="28" spans="1:6">
      <c r="A28" s="61" t="s">
        <v>66</v>
      </c>
      <c r="B28" s="62">
        <v>1</v>
      </c>
      <c r="C28" s="62">
        <v>6</v>
      </c>
      <c r="D28" s="62">
        <v>8</v>
      </c>
      <c r="E28" s="62">
        <f t="shared" ref="E28:E33" si="11">SUM(B28:D28)</f>
        <v>15</v>
      </c>
      <c r="F28" s="69">
        <f t="shared" si="0"/>
        <v>2.2084805653710248E-3</v>
      </c>
    </row>
    <row r="29" spans="1:6">
      <c r="A29" s="61" t="s">
        <v>68</v>
      </c>
      <c r="B29" s="62">
        <v>4</v>
      </c>
      <c r="C29" s="62">
        <v>4</v>
      </c>
      <c r="D29" s="62">
        <v>5</v>
      </c>
      <c r="E29" s="62">
        <f t="shared" ref="E29" si="12">SUM(B29:D29)</f>
        <v>13</v>
      </c>
      <c r="F29" s="69">
        <f t="shared" si="0"/>
        <v>1.9140164899882214E-3</v>
      </c>
    </row>
    <row r="30" spans="1:6">
      <c r="A30" s="61" t="s">
        <v>67</v>
      </c>
      <c r="B30" s="62" t="s">
        <v>102</v>
      </c>
      <c r="C30" s="62">
        <v>7</v>
      </c>
      <c r="D30" s="62">
        <v>5</v>
      </c>
      <c r="E30" s="62">
        <f t="shared" ref="E30:E32" si="13">SUM(B30:D30)</f>
        <v>12</v>
      </c>
      <c r="F30" s="69">
        <f t="shared" si="0"/>
        <v>1.7667844522968198E-3</v>
      </c>
    </row>
    <row r="31" spans="1:6">
      <c r="A31" s="61" t="s">
        <v>75</v>
      </c>
      <c r="B31" s="62">
        <v>1</v>
      </c>
      <c r="C31" s="62">
        <v>5</v>
      </c>
      <c r="D31" s="62">
        <v>1</v>
      </c>
      <c r="E31" s="62">
        <f t="shared" si="13"/>
        <v>7</v>
      </c>
      <c r="F31" s="69">
        <f t="shared" si="0"/>
        <v>1.0306242638398115E-3</v>
      </c>
    </row>
    <row r="32" spans="1:6">
      <c r="A32" s="61" t="s">
        <v>71</v>
      </c>
      <c r="B32" s="62">
        <v>3</v>
      </c>
      <c r="C32" s="62">
        <v>3</v>
      </c>
      <c r="D32" s="62" t="s">
        <v>102</v>
      </c>
      <c r="E32" s="62">
        <f t="shared" si="13"/>
        <v>6</v>
      </c>
      <c r="F32" s="69">
        <f t="shared" si="0"/>
        <v>8.8339222614840988E-4</v>
      </c>
    </row>
    <row r="33" spans="1:6">
      <c r="A33" s="61" t="s">
        <v>73</v>
      </c>
      <c r="B33" s="62">
        <v>1</v>
      </c>
      <c r="C33" s="62">
        <v>3</v>
      </c>
      <c r="D33" s="62">
        <v>2</v>
      </c>
      <c r="E33" s="62">
        <f t="shared" si="11"/>
        <v>6</v>
      </c>
      <c r="F33" s="69">
        <f t="shared" si="0"/>
        <v>8.8339222614840988E-4</v>
      </c>
    </row>
    <row r="34" spans="1:6">
      <c r="A34" s="61" t="s">
        <v>70</v>
      </c>
      <c r="B34" s="62">
        <v>1</v>
      </c>
      <c r="C34" s="62">
        <v>1</v>
      </c>
      <c r="D34" s="62">
        <v>4</v>
      </c>
      <c r="E34" s="62">
        <f t="shared" si="1"/>
        <v>6</v>
      </c>
      <c r="F34" s="69">
        <f t="shared" si="0"/>
        <v>8.8339222614840988E-4</v>
      </c>
    </row>
    <row r="35" spans="1:6">
      <c r="A35" s="61" t="s">
        <v>74</v>
      </c>
      <c r="B35" s="62">
        <v>2</v>
      </c>
      <c r="C35" s="62">
        <v>3</v>
      </c>
      <c r="D35" s="62" t="s">
        <v>102</v>
      </c>
      <c r="E35" s="62">
        <f t="shared" si="1"/>
        <v>5</v>
      </c>
      <c r="F35" s="69">
        <f t="shared" si="0"/>
        <v>7.3616018845700827E-4</v>
      </c>
    </row>
    <row r="36" spans="1:6">
      <c r="A36" s="61" t="s">
        <v>76</v>
      </c>
      <c r="B36" s="62">
        <v>2</v>
      </c>
      <c r="C36" s="62">
        <v>2</v>
      </c>
      <c r="D36" s="62" t="s">
        <v>102</v>
      </c>
      <c r="E36" s="62">
        <f t="shared" ref="E36" si="14">SUM(B36:D36)</f>
        <v>4</v>
      </c>
      <c r="F36" s="69">
        <f t="shared" si="0"/>
        <v>5.8892815076560655E-4</v>
      </c>
    </row>
    <row r="37" spans="1:6">
      <c r="A37" s="61" t="s">
        <v>79</v>
      </c>
      <c r="B37" s="62">
        <v>1</v>
      </c>
      <c r="C37" s="62">
        <v>2</v>
      </c>
      <c r="D37" s="62" t="s">
        <v>102</v>
      </c>
      <c r="E37" s="62">
        <f t="shared" si="1"/>
        <v>3</v>
      </c>
      <c r="F37" s="69">
        <f t="shared" si="0"/>
        <v>4.4169611307420494E-4</v>
      </c>
    </row>
    <row r="38" spans="1:6">
      <c r="A38" s="61" t="s">
        <v>72</v>
      </c>
      <c r="B38" s="62">
        <v>3</v>
      </c>
      <c r="C38" s="62" t="s">
        <v>102</v>
      </c>
      <c r="D38" s="62" t="s">
        <v>102</v>
      </c>
      <c r="E38" s="62">
        <f t="shared" ref="E38" si="15">SUM(B38:D38)</f>
        <v>3</v>
      </c>
      <c r="F38" s="69">
        <f t="shared" si="0"/>
        <v>4.4169611307420494E-4</v>
      </c>
    </row>
    <row r="39" spans="1:6">
      <c r="A39" s="61" t="s">
        <v>77</v>
      </c>
      <c r="B39" s="62">
        <v>1</v>
      </c>
      <c r="C39" s="62">
        <v>2</v>
      </c>
      <c r="D39" s="62" t="s">
        <v>102</v>
      </c>
      <c r="E39" s="62">
        <f t="shared" ref="E39" si="16">SUM(B39:D39)</f>
        <v>3</v>
      </c>
      <c r="F39" s="69">
        <f t="shared" si="0"/>
        <v>4.4169611307420494E-4</v>
      </c>
    </row>
    <row r="40" spans="1:6">
      <c r="A40" s="61" t="s">
        <v>80</v>
      </c>
      <c r="B40" s="62" t="s">
        <v>102</v>
      </c>
      <c r="C40" s="62">
        <v>1</v>
      </c>
      <c r="D40" s="62">
        <v>1</v>
      </c>
      <c r="E40" s="62">
        <f t="shared" ref="E40" si="17">SUM(B40:D40)</f>
        <v>2</v>
      </c>
      <c r="F40" s="69">
        <f t="shared" si="0"/>
        <v>2.9446407538280328E-4</v>
      </c>
    </row>
    <row r="41" spans="1:6">
      <c r="A41" s="61" t="s">
        <v>81</v>
      </c>
      <c r="B41" s="62">
        <v>2</v>
      </c>
      <c r="C41" s="62" t="s">
        <v>102</v>
      </c>
      <c r="D41" s="62" t="s">
        <v>102</v>
      </c>
      <c r="E41" s="62">
        <f t="shared" ref="E41" si="18">SUM(B41:D41)</f>
        <v>2</v>
      </c>
      <c r="F41" s="69">
        <f t="shared" si="0"/>
        <v>2.9446407538280328E-4</v>
      </c>
    </row>
    <row r="42" spans="1:6">
      <c r="A42" s="61" t="s">
        <v>86</v>
      </c>
      <c r="B42" s="62" t="s">
        <v>102</v>
      </c>
      <c r="C42" s="62">
        <v>1</v>
      </c>
      <c r="D42" s="62" t="s">
        <v>102</v>
      </c>
      <c r="E42" s="62">
        <f t="shared" ref="E42:E43" si="19">SUM(B42:D42)</f>
        <v>1</v>
      </c>
      <c r="F42" s="69">
        <f t="shared" si="0"/>
        <v>1.4723203769140164E-4</v>
      </c>
    </row>
    <row r="43" spans="1:6">
      <c r="A43" s="61" t="s">
        <v>84</v>
      </c>
      <c r="B43" s="62" t="s">
        <v>102</v>
      </c>
      <c r="C43" s="62" t="s">
        <v>102</v>
      </c>
      <c r="D43" s="62">
        <v>1</v>
      </c>
      <c r="E43" s="62">
        <f t="shared" si="19"/>
        <v>1</v>
      </c>
      <c r="F43" s="69">
        <f t="shared" si="0"/>
        <v>1.4723203769140164E-4</v>
      </c>
    </row>
    <row r="44" spans="1:6">
      <c r="A44" s="61" t="s">
        <v>83</v>
      </c>
      <c r="B44" s="62" t="s">
        <v>102</v>
      </c>
      <c r="C44" s="62">
        <v>1</v>
      </c>
      <c r="D44" s="62" t="s">
        <v>102</v>
      </c>
      <c r="E44" s="62">
        <f t="shared" ref="E44" si="20">SUM(B44:D44)</f>
        <v>1</v>
      </c>
      <c r="F44" s="69">
        <f t="shared" si="0"/>
        <v>1.4723203769140164E-4</v>
      </c>
    </row>
    <row r="45" spans="1:6">
      <c r="A45" s="61" t="s">
        <v>87</v>
      </c>
      <c r="B45" s="62" t="s">
        <v>102</v>
      </c>
      <c r="C45" s="62" t="s">
        <v>102</v>
      </c>
      <c r="D45" s="62">
        <v>1</v>
      </c>
      <c r="E45" s="62">
        <f t="shared" si="1"/>
        <v>1</v>
      </c>
      <c r="F45" s="69">
        <f t="shared" si="0"/>
        <v>1.4723203769140164E-4</v>
      </c>
    </row>
    <row r="46" spans="1:6">
      <c r="A46" s="61" t="s">
        <v>82</v>
      </c>
      <c r="B46" s="62" t="s">
        <v>102</v>
      </c>
      <c r="C46" s="62" t="s">
        <v>102</v>
      </c>
      <c r="D46" s="62">
        <v>1</v>
      </c>
      <c r="E46" s="62">
        <f t="shared" ref="E46:E47" si="21">SUM(B46:D46)</f>
        <v>1</v>
      </c>
      <c r="F46" s="69">
        <f t="shared" si="0"/>
        <v>1.4723203769140164E-4</v>
      </c>
    </row>
    <row r="47" spans="1:6">
      <c r="A47" s="61" t="s">
        <v>78</v>
      </c>
      <c r="B47" s="62" t="s">
        <v>102</v>
      </c>
      <c r="C47" s="62" t="s">
        <v>102</v>
      </c>
      <c r="D47" s="62">
        <v>1</v>
      </c>
      <c r="E47" s="62">
        <f t="shared" si="21"/>
        <v>1</v>
      </c>
      <c r="F47" s="69">
        <f t="shared" si="0"/>
        <v>1.4723203769140164E-4</v>
      </c>
    </row>
    <row r="48" spans="1:6">
      <c r="A48" s="61" t="s">
        <v>85</v>
      </c>
      <c r="B48" s="62" t="s">
        <v>102</v>
      </c>
      <c r="C48" s="62">
        <v>1</v>
      </c>
      <c r="D48" s="62" t="s">
        <v>102</v>
      </c>
      <c r="E48" s="62">
        <f t="shared" ref="E48" si="22">SUM(B48:D48)</f>
        <v>1</v>
      </c>
      <c r="F48" s="69">
        <f t="shared" si="0"/>
        <v>1.4723203769140164E-4</v>
      </c>
    </row>
    <row r="49" spans="1:6">
      <c r="A49" s="61" t="s">
        <v>88</v>
      </c>
      <c r="B49" s="62" t="s">
        <v>102</v>
      </c>
      <c r="C49" s="62">
        <v>1</v>
      </c>
      <c r="D49" s="62" t="s">
        <v>102</v>
      </c>
      <c r="E49" s="62">
        <f t="shared" si="1"/>
        <v>1</v>
      </c>
      <c r="F49" s="69">
        <f t="shared" si="0"/>
        <v>1.4723203769140164E-4</v>
      </c>
    </row>
    <row r="50" spans="1:6">
      <c r="A50" s="61" t="s">
        <v>101</v>
      </c>
      <c r="B50" s="62">
        <v>1</v>
      </c>
      <c r="C50" s="62" t="s">
        <v>102</v>
      </c>
      <c r="D50" s="62" t="s">
        <v>102</v>
      </c>
      <c r="E50" s="62">
        <f t="shared" si="1"/>
        <v>1</v>
      </c>
      <c r="F50" s="69">
        <f t="shared" si="0"/>
        <v>1.4723203769140164E-4</v>
      </c>
    </row>
    <row r="51" spans="1:6">
      <c r="A51" s="61" t="s">
        <v>90</v>
      </c>
      <c r="B51" s="62" t="s">
        <v>102</v>
      </c>
      <c r="C51" s="62">
        <v>1</v>
      </c>
      <c r="D51" s="62" t="s">
        <v>102</v>
      </c>
      <c r="E51" s="62">
        <f t="shared" si="1"/>
        <v>1</v>
      </c>
      <c r="F51" s="69">
        <f t="shared" si="0"/>
        <v>1.4723203769140164E-4</v>
      </c>
    </row>
    <row r="52" spans="1:6">
      <c r="A52" s="61" t="s">
        <v>89</v>
      </c>
      <c r="B52" s="62" t="s">
        <v>102</v>
      </c>
      <c r="C52" s="62">
        <v>1</v>
      </c>
      <c r="D52" s="62" t="s">
        <v>102</v>
      </c>
      <c r="E52" s="62">
        <f t="shared" si="1"/>
        <v>1</v>
      </c>
      <c r="F52" s="69">
        <f t="shared" si="0"/>
        <v>1.4723203769140164E-4</v>
      </c>
    </row>
    <row r="53" spans="1:6">
      <c r="A53" s="63" t="s">
        <v>31</v>
      </c>
      <c r="B53" s="64">
        <f>SUM(B8:B52)</f>
        <v>1276</v>
      </c>
      <c r="C53" s="64">
        <f>SUM(C8:C52)</f>
        <v>3968</v>
      </c>
      <c r="D53" s="64">
        <f>SUM(D8:D52)</f>
        <v>1548</v>
      </c>
      <c r="E53" s="64">
        <f>SUM(E8:E52)</f>
        <v>6792</v>
      </c>
      <c r="F53" s="70">
        <f>SUM(F8:F52)</f>
        <v>1.0000000000000004</v>
      </c>
    </row>
    <row r="54" spans="1:6" s="71" customFormat="1">
      <c r="B54" s="73"/>
      <c r="C54" s="73"/>
      <c r="D54" s="73"/>
      <c r="E54" s="73"/>
    </row>
    <row r="55" spans="1:6">
      <c r="A55" s="6" t="s">
        <v>44</v>
      </c>
      <c r="B55" s="74"/>
      <c r="C55" s="74"/>
      <c r="D55" s="74"/>
      <c r="E55" s="74"/>
    </row>
    <row r="56" spans="1:6">
      <c r="A56" s="31" t="str">
        <f>'Atos Infracionais por Artigo'!A56</f>
        <v>POSIÇÃO:- CORTE NUPRIE 27.12.2019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Boletim Governo</vt:lpstr>
      <vt:lpstr>Atos Infracionais por Artigo</vt:lpstr>
      <vt:lpstr>Ato Infracional x Faixa Etária</vt:lpstr>
      <vt:lpstr>'Atos Infracionais por Artigo'!Titulos_de_impressao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Administrador</cp:lastModifiedBy>
  <cp:lastPrinted>2019-09-20T18:01:40Z</cp:lastPrinted>
  <dcterms:created xsi:type="dcterms:W3CDTF">2011-08-30T19:59:53Z</dcterms:created>
  <dcterms:modified xsi:type="dcterms:W3CDTF">2019-12-27T16:03:50Z</dcterms:modified>
</cp:coreProperties>
</file>